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_FilterDatabase" localSheetId="0" hidden="1">'Приложение '!$H$23:$J$133</definedName>
    <definedName name="_xlnm.Print_Area" localSheetId="0">'Приложение '!$A$5:$M$134</definedName>
  </definedNames>
  <calcPr calcId="125725"/>
</workbook>
</file>

<file path=xl/calcChain.xml><?xml version="1.0" encoding="utf-8"?>
<calcChain xmlns="http://schemas.openxmlformats.org/spreadsheetml/2006/main">
  <c r="K131" i="1"/>
  <c r="S131" s="1"/>
  <c r="L112"/>
  <c r="E112" s="1"/>
  <c r="M112"/>
  <c r="F112" s="1"/>
  <c r="K112"/>
  <c r="D112" s="1"/>
  <c r="K110"/>
  <c r="D110" s="1"/>
  <c r="E74"/>
  <c r="F74"/>
  <c r="E51"/>
  <c r="F45"/>
  <c r="E42"/>
  <c r="F42"/>
  <c r="E36"/>
  <c r="F36"/>
  <c r="E28"/>
  <c r="F28"/>
  <c r="D28"/>
  <c r="L25"/>
  <c r="E25" s="1"/>
  <c r="M25"/>
  <c r="F25" s="1"/>
  <c r="K25"/>
  <c r="S25" s="1"/>
  <c r="K120"/>
  <c r="O121" s="1"/>
  <c r="O122" s="1"/>
  <c r="K77"/>
  <c r="S77" s="1"/>
  <c r="T110"/>
  <c r="U110"/>
  <c r="S110"/>
  <c r="T51"/>
  <c r="U45"/>
  <c r="T42"/>
  <c r="U42"/>
  <c r="T39"/>
  <c r="U39"/>
  <c r="S39"/>
  <c r="T36"/>
  <c r="U36"/>
  <c r="S36"/>
  <c r="U33"/>
  <c r="T33"/>
  <c r="S33"/>
  <c r="T28"/>
  <c r="U28"/>
  <c r="S28"/>
  <c r="T25"/>
  <c r="U25"/>
  <c r="T77"/>
  <c r="U77"/>
  <c r="P121"/>
  <c r="Q121"/>
  <c r="K106"/>
  <c r="K105"/>
  <c r="L130"/>
  <c r="E130" s="1"/>
  <c r="M130"/>
  <c r="F130" s="1"/>
  <c r="K130"/>
  <c r="D130" s="1"/>
  <c r="L123"/>
  <c r="E123" s="1"/>
  <c r="M123"/>
  <c r="F123" s="1"/>
  <c r="K123"/>
  <c r="D123" s="1"/>
  <c r="L119"/>
  <c r="E119" s="1"/>
  <c r="M119"/>
  <c r="F119" s="1"/>
  <c r="K119"/>
  <c r="D119" s="1"/>
  <c r="L117"/>
  <c r="E117" s="1"/>
  <c r="M117"/>
  <c r="F117" s="1"/>
  <c r="K117"/>
  <c r="D117" s="1"/>
  <c r="L114"/>
  <c r="E114" s="1"/>
  <c r="M114"/>
  <c r="F114" s="1"/>
  <c r="K114"/>
  <c r="D114" s="1"/>
  <c r="L107"/>
  <c r="E107" s="1"/>
  <c r="M107"/>
  <c r="F107" s="1"/>
  <c r="K107"/>
  <c r="D107" s="1"/>
  <c r="L104"/>
  <c r="E104" s="1"/>
  <c r="M104"/>
  <c r="F104" s="1"/>
  <c r="L101"/>
  <c r="E101" s="1"/>
  <c r="M101"/>
  <c r="F101" s="1"/>
  <c r="K101"/>
  <c r="D101" s="1"/>
  <c r="L96"/>
  <c r="E96" s="1"/>
  <c r="M96"/>
  <c r="F96" s="1"/>
  <c r="K96"/>
  <c r="D96" s="1"/>
  <c r="L93"/>
  <c r="E93" s="1"/>
  <c r="M93"/>
  <c r="F93" s="1"/>
  <c r="K93"/>
  <c r="D93" s="1"/>
  <c r="L90"/>
  <c r="E90" s="1"/>
  <c r="M90"/>
  <c r="F90" s="1"/>
  <c r="K90"/>
  <c r="D90" s="1"/>
  <c r="K78"/>
  <c r="L61"/>
  <c r="M61"/>
  <c r="K61"/>
  <c r="M57"/>
  <c r="F57" s="1"/>
  <c r="L57"/>
  <c r="E57" s="1"/>
  <c r="K57"/>
  <c r="D57" s="1"/>
  <c r="L54"/>
  <c r="E54" s="1"/>
  <c r="M54"/>
  <c r="F54" s="1"/>
  <c r="K54"/>
  <c r="D54" s="1"/>
  <c r="M51"/>
  <c r="U51" s="1"/>
  <c r="K51"/>
  <c r="S51" s="1"/>
  <c r="L48"/>
  <c r="T48" s="1"/>
  <c r="M48"/>
  <c r="U48" s="1"/>
  <c r="K48"/>
  <c r="S48" s="1"/>
  <c r="L45"/>
  <c r="T45" s="1"/>
  <c r="K45"/>
  <c r="S45" s="1"/>
  <c r="K42"/>
  <c r="S42" s="1"/>
  <c r="L39"/>
  <c r="E39" s="1"/>
  <c r="M39"/>
  <c r="F39" s="1"/>
  <c r="K39"/>
  <c r="D39" s="1"/>
  <c r="K36"/>
  <c r="D36" s="1"/>
  <c r="K66"/>
  <c r="M66"/>
  <c r="L66"/>
  <c r="D25" l="1"/>
  <c r="F51"/>
  <c r="D48"/>
  <c r="D45"/>
  <c r="F48"/>
  <c r="E45"/>
  <c r="D51"/>
  <c r="D42"/>
  <c r="E48"/>
  <c r="K74"/>
  <c r="D74" s="1"/>
  <c r="T104"/>
  <c r="U93"/>
  <c r="U90"/>
  <c r="S107"/>
  <c r="S90"/>
  <c r="U104"/>
  <c r="R114"/>
  <c r="T114"/>
  <c r="T93"/>
  <c r="T107"/>
  <c r="T101"/>
  <c r="U96"/>
  <c r="U101"/>
  <c r="U54"/>
  <c r="S93"/>
  <c r="S101"/>
  <c r="T90"/>
  <c r="S96"/>
  <c r="U107"/>
  <c r="S114"/>
  <c r="T96"/>
  <c r="S54"/>
  <c r="T54"/>
  <c r="K104"/>
  <c r="M60"/>
  <c r="M133" s="1"/>
  <c r="L60"/>
  <c r="L133" s="1"/>
  <c r="K60"/>
  <c r="E133" l="1"/>
  <c r="F133"/>
  <c r="D104"/>
  <c r="D133" s="1"/>
  <c r="S104"/>
  <c r="K133"/>
</calcChain>
</file>

<file path=xl/sharedStrings.xml><?xml version="1.0" encoding="utf-8"?>
<sst xmlns="http://schemas.openxmlformats.org/spreadsheetml/2006/main" count="251" uniqueCount="167">
  <si>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</si>
  <si>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</si>
  <si>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</si>
  <si>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</si>
  <si>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</si>
  <si>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</si>
  <si>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</si>
  <si>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</si>
  <si>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</si>
  <si>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</si>
  <si>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</si>
  <si>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</si>
  <si>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</si>
  <si>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</si>
  <si>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</si>
  <si>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</si>
  <si>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</si>
  <si>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</si>
  <si>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</si>
  <si>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</si>
  <si>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</si>
  <si>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</si>
  <si>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</si>
  <si>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</si>
  <si>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</si>
  <si>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</si>
  <si>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</si>
  <si>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</si>
  <si>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</si>
  <si>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</si>
  <si>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</si>
  <si>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</si>
  <si>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</si>
  <si>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</si>
  <si>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</si>
  <si>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</si>
  <si>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</si>
  <si>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</si>
  <si>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</si>
  <si>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</si>
  <si>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</si>
  <si>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</si>
  <si>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</si>
  <si>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</si>
  <si>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</si>
  <si>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</si>
  <si>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</si>
  <si>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</si>
  <si>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</si>
  <si>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</si>
  <si>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</si>
  <si>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</si>
  <si>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</si>
  <si>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</si>
  <si>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</si>
  <si>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</si>
  <si>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</si>
  <si>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</si>
  <si>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</si>
  <si>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</si>
  <si>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</si>
  <si>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</si>
  <si>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</si>
  <si>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</si>
  <si>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</si>
  <si>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</si>
  <si>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</si>
  <si>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</si>
  <si>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</si>
  <si>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</si>
  <si>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</si>
  <si>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</si>
  <si>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</si>
  <si>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</si>
  <si>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</si>
  <si>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</si>
  <si>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</si>
  <si>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</si>
  <si>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</si>
  <si>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</si>
  <si>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</si>
  <si>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</si>
  <si>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</si>
  <si>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</si>
  <si>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</si>
  <si>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</si>
  <si>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</si>
  <si>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</si>
  <si>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</si>
  <si>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</si>
  <si>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</si>
  <si>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</si>
  <si>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</si>
  <si>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</si>
  <si>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</si>
  <si>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</si>
  <si>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</si>
  <si>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</si>
  <si>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</si>
  <si>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</si>
  <si>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</si>
  <si>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</si>
  <si>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</si>
  <si>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</si>
  <si>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</si>
  <si>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</si>
  <si>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</si>
  <si>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</si>
  <si>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</si>
  <si>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</si>
  <si>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</si>
  <si>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</si>
  <si>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</si>
  <si>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</si>
  <si>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</si>
  <si>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</si>
  <si>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</si>
  <si>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</si>
  <si>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</si>
  <si>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</si>
  <si>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</si>
  <si>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</si>
  <si>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</si>
  <si>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</si>
  <si>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</si>
  <si>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</si>
  <si>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</si>
  <si>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</si>
  <si>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</si>
  <si>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</si>
  <si>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</si>
  <si>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</si>
  <si>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</si>
  <si>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</si>
  <si>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</si>
  <si>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</si>
  <si>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</si>
  <si>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</si>
  <si>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</si>
  <si>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</si>
  <si>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</si>
  <si>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</si>
  <si>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</si>
  <si>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</si>
  <si>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</si>
  <si>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</si>
  <si>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</si>
  <si>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</si>
  <si>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</si>
  <si>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</si>
  <si>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</si>
  <si>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</si>
  <si>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</si>
  <si>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</si>
  <si>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</si>
  <si>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</si>
  <si>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</si>
  <si>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</si>
  <si>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</si>
  <si>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6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</si>
  <si>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</si>
  <si>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</si>
  <si>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</si>
  <si>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8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</si>
  <si>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,1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 1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статьи 13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</si>
  <si>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19 064,9</t>
  </si>
  <si>
    <t>2  02  30024 05  0000  150</t>
  </si>
</sst>
</file>

<file path=xl/styles.xml><?xml version="1.0" encoding="utf-8"?>
<styleSheet xmlns="http://schemas.openxmlformats.org/spreadsheetml/2006/main">
  <numFmts count="4">
    <numFmt numFmtId="164" formatCode="000000"/>
    <numFmt numFmtId="165" formatCode="0.0"/>
    <numFmt numFmtId="166" formatCode="0.0_ ;\-0.0\ "/>
    <numFmt numFmtId="167" formatCode="#,##0.0"/>
  </numFmts>
  <fonts count="2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13" fillId="0" borderId="0" xfId="0" applyFont="1" applyFill="1" applyAlignment="1"/>
    <xf numFmtId="0" fontId="1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6" fillId="0" borderId="0" xfId="0" applyFont="1" applyFill="1" applyBorder="1"/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ill="1" applyBorder="1" applyAlignment="1">
      <alignment vertical="top"/>
    </xf>
    <xf numFmtId="165" fontId="15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4" fontId="21" fillId="0" borderId="0" xfId="0" applyNumberFormat="1" applyFont="1" applyAlignment="1">
      <alignment vertical="top" wrapText="1"/>
    </xf>
    <xf numFmtId="0" fontId="21" fillId="0" borderId="0" xfId="0" applyFont="1" applyAlignment="1">
      <alignment vertical="top" wrapText="1"/>
    </xf>
    <xf numFmtId="165" fontId="0" fillId="0" borderId="0" xfId="0" applyNumberFormat="1" applyFill="1" applyBorder="1" applyAlignment="1">
      <alignment vertical="top"/>
    </xf>
    <xf numFmtId="0" fontId="22" fillId="0" borderId="0" xfId="0" applyFont="1" applyAlignment="1">
      <alignment vertical="top" wrapText="1"/>
    </xf>
    <xf numFmtId="167" fontId="0" fillId="0" borderId="0" xfId="0" applyNumberForma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165" fontId="23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4" fillId="0" borderId="0" xfId="0" applyNumberFormat="1" applyFont="1" applyAlignment="1">
      <alignment vertical="top"/>
    </xf>
    <xf numFmtId="2" fontId="15" fillId="0" borderId="1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2" fontId="0" fillId="0" borderId="0" xfId="0" applyNumberFormat="1" applyFill="1" applyBorder="1" applyAlignment="1">
      <alignment vertical="top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 wrapText="1"/>
    </xf>
    <xf numFmtId="0" fontId="25" fillId="0" borderId="1" xfId="0" applyNumberFormat="1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top" wrapText="1"/>
    </xf>
    <xf numFmtId="165" fontId="27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horizontal="center" vertical="top" wrapText="1"/>
    </xf>
    <xf numFmtId="165" fontId="25" fillId="0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vertical="top" wrapText="1"/>
    </xf>
    <xf numFmtId="165" fontId="26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2"/>
  <sheetViews>
    <sheetView tabSelected="1" topLeftCell="A131" zoomScale="80" zoomScaleNormal="80" zoomScaleSheetLayoutView="100" workbookViewId="0">
      <selection activeCell="K131" sqref="K131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4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4.21875" style="1" customWidth="1"/>
    <col min="14" max="14" width="9.109375" style="10"/>
    <col min="15" max="17" width="13.6640625" style="10" hidden="1" customWidth="1"/>
    <col min="18" max="18" width="10.5546875" style="10" hidden="1" customWidth="1"/>
    <col min="19" max="19" width="9.88671875" style="10" hidden="1" customWidth="1"/>
    <col min="20" max="21" width="0" style="10" hidden="1" customWidth="1"/>
    <col min="22" max="146" width="9.109375" style="10"/>
    <col min="147" max="16384" width="9.109375" style="1"/>
  </cols>
  <sheetData>
    <row r="1" spans="1:20" ht="15.6" hidden="1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20" ht="15.6" hidden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20" ht="15.6" hidden="1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20" ht="15.6" hidden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</row>
    <row r="5" spans="1:20" ht="15.6" hidden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</row>
    <row r="6" spans="1:20" ht="15.6" hidden="1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7" spans="1:20" ht="15.6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120" t="s">
        <v>159</v>
      </c>
      <c r="M7" s="120"/>
    </row>
    <row r="8" spans="1:20" ht="15.6">
      <c r="A8" s="21"/>
      <c r="B8" s="21"/>
      <c r="C8" s="21"/>
      <c r="D8" s="21"/>
      <c r="E8" s="21"/>
      <c r="F8" s="21"/>
      <c r="G8" s="21"/>
      <c r="H8" s="21"/>
      <c r="I8" s="119" t="s">
        <v>56</v>
      </c>
      <c r="J8" s="119"/>
      <c r="K8" s="119"/>
      <c r="L8" s="119"/>
      <c r="M8" s="119"/>
      <c r="N8" s="20"/>
      <c r="O8" s="20"/>
      <c r="P8" s="20"/>
      <c r="Q8" s="20"/>
      <c r="R8" s="20"/>
      <c r="S8" s="20"/>
      <c r="T8" s="20"/>
    </row>
    <row r="9" spans="1:20" ht="15.6">
      <c r="A9" s="21"/>
      <c r="B9" s="21"/>
      <c r="C9" s="21"/>
      <c r="D9" s="21"/>
      <c r="E9" s="21"/>
      <c r="F9" s="21"/>
      <c r="G9" s="119" t="s">
        <v>160</v>
      </c>
      <c r="H9" s="119"/>
      <c r="I9" s="119"/>
      <c r="J9" s="119"/>
      <c r="K9" s="119"/>
      <c r="L9" s="119"/>
      <c r="M9" s="119"/>
      <c r="N9" s="20"/>
      <c r="O9" s="20"/>
      <c r="P9" s="20"/>
      <c r="Q9" s="20"/>
      <c r="R9" s="20"/>
      <c r="S9" s="20"/>
      <c r="T9" s="20"/>
    </row>
    <row r="10" spans="1:20" ht="15.6">
      <c r="A10" s="21"/>
      <c r="B10" s="21"/>
      <c r="C10" s="21"/>
      <c r="D10" s="21"/>
      <c r="E10" s="21"/>
      <c r="F10" s="21"/>
      <c r="G10" s="119" t="s">
        <v>161</v>
      </c>
      <c r="H10" s="119"/>
      <c r="I10" s="119"/>
      <c r="J10" s="119"/>
      <c r="K10" s="119"/>
      <c r="L10" s="119"/>
      <c r="M10" s="119"/>
      <c r="N10" s="20"/>
      <c r="O10" s="20"/>
      <c r="P10" s="20"/>
      <c r="Q10" s="20"/>
      <c r="R10" s="20"/>
      <c r="S10" s="20"/>
      <c r="T10" s="20"/>
    </row>
    <row r="11" spans="1:20" ht="15.6">
      <c r="A11" s="21"/>
      <c r="B11" s="21"/>
      <c r="C11" s="21"/>
      <c r="D11" s="21"/>
      <c r="E11" s="21"/>
      <c r="F11" s="21"/>
      <c r="G11" s="119" t="s">
        <v>162</v>
      </c>
      <c r="H11" s="119"/>
      <c r="I11" s="119"/>
      <c r="J11" s="119"/>
      <c r="K11" s="119"/>
      <c r="L11" s="119"/>
      <c r="M11" s="119"/>
      <c r="N11" s="20"/>
      <c r="O11" s="20"/>
      <c r="P11" s="20"/>
      <c r="Q11" s="20"/>
      <c r="R11" s="20"/>
      <c r="S11" s="20"/>
      <c r="T11" s="20"/>
    </row>
    <row r="12" spans="1:20" ht="15.6">
      <c r="A12" s="21"/>
      <c r="B12" s="21"/>
      <c r="C12" s="21"/>
      <c r="D12" s="21"/>
      <c r="E12" s="21"/>
      <c r="F12" s="21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 ht="15.6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20" ht="14.4" customHeight="1">
      <c r="A14" s="121" t="s">
        <v>163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</row>
    <row r="15" spans="1:20" ht="14.4" customHeight="1">
      <c r="A15" s="119" t="s">
        <v>56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</row>
    <row r="16" spans="1:20" ht="14.4" customHeight="1">
      <c r="A16" s="119" t="s">
        <v>153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</row>
    <row r="17" spans="1:22" ht="14.4" customHeight="1">
      <c r="A17" s="119" t="s">
        <v>154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</row>
    <row r="18" spans="1:22" ht="14.4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2" ht="14.4" customHeight="1">
      <c r="G19" s="22"/>
      <c r="H19" s="22"/>
      <c r="I19" s="22"/>
      <c r="J19" s="22"/>
      <c r="K19" s="5"/>
      <c r="L19" s="22"/>
      <c r="M19" s="22"/>
    </row>
    <row r="20" spans="1:22" ht="15.6">
      <c r="A20" s="123" t="s">
        <v>155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</row>
    <row r="22" spans="1:22" ht="51.75" customHeight="1">
      <c r="A22" s="124" t="s">
        <v>0</v>
      </c>
      <c r="B22" s="125" t="s">
        <v>2</v>
      </c>
      <c r="C22" s="127" t="s">
        <v>3</v>
      </c>
      <c r="D22" s="122" t="s">
        <v>156</v>
      </c>
      <c r="E22" s="126" t="s">
        <v>109</v>
      </c>
      <c r="F22" s="126" t="s">
        <v>157</v>
      </c>
      <c r="G22" s="128" t="s">
        <v>82</v>
      </c>
      <c r="H22" s="126" t="s">
        <v>4</v>
      </c>
      <c r="I22" s="126"/>
      <c r="J22" s="126"/>
      <c r="K22" s="122" t="s">
        <v>156</v>
      </c>
      <c r="L22" s="126" t="s">
        <v>109</v>
      </c>
      <c r="M22" s="126" t="s">
        <v>157</v>
      </c>
      <c r="N22" s="34"/>
      <c r="O22" s="91"/>
      <c r="P22" s="91"/>
      <c r="Q22" s="91"/>
      <c r="R22" s="91"/>
      <c r="S22" s="91"/>
      <c r="T22" s="91"/>
      <c r="U22" s="91"/>
      <c r="V22" s="91"/>
    </row>
    <row r="23" spans="1:22" ht="39.6">
      <c r="A23" s="124"/>
      <c r="B23" s="125"/>
      <c r="C23" s="127"/>
      <c r="D23" s="122"/>
      <c r="E23" s="126"/>
      <c r="F23" s="126"/>
      <c r="G23" s="128"/>
      <c r="H23" s="35" t="s">
        <v>5</v>
      </c>
      <c r="I23" s="35" t="s">
        <v>6</v>
      </c>
      <c r="J23" s="35" t="s">
        <v>7</v>
      </c>
      <c r="K23" s="122"/>
      <c r="L23" s="126"/>
      <c r="M23" s="126"/>
      <c r="N23" s="34"/>
      <c r="O23" s="91"/>
      <c r="P23" s="91"/>
      <c r="Q23" s="91"/>
      <c r="R23" s="91"/>
      <c r="S23" s="91"/>
      <c r="T23" s="91"/>
      <c r="U23" s="91"/>
      <c r="V23" s="91"/>
    </row>
    <row r="24" spans="1:22">
      <c r="A24" s="27">
        <v>1</v>
      </c>
      <c r="B24" s="28">
        <v>2</v>
      </c>
      <c r="C24" s="29">
        <v>3</v>
      </c>
      <c r="D24" s="36">
        <v>4</v>
      </c>
      <c r="E24" s="35">
        <v>5</v>
      </c>
      <c r="F24" s="35">
        <v>6</v>
      </c>
      <c r="G24" s="35">
        <v>7</v>
      </c>
      <c r="H24" s="35">
        <v>8</v>
      </c>
      <c r="I24" s="35">
        <v>9</v>
      </c>
      <c r="J24" s="35">
        <v>10</v>
      </c>
      <c r="K24" s="37">
        <v>11</v>
      </c>
      <c r="L24" s="35">
        <v>12</v>
      </c>
      <c r="M24" s="35">
        <v>13</v>
      </c>
      <c r="N24" s="34"/>
      <c r="O24" s="91"/>
      <c r="P24" s="91"/>
      <c r="Q24" s="91"/>
      <c r="R24" s="91"/>
      <c r="S24" s="91"/>
      <c r="T24" s="91"/>
      <c r="U24" s="91"/>
      <c r="V24" s="91"/>
    </row>
    <row r="25" spans="1:22" ht="43.95" customHeight="1">
      <c r="A25" s="23">
        <v>1</v>
      </c>
      <c r="B25" s="25" t="s">
        <v>112</v>
      </c>
      <c r="C25" s="26" t="s">
        <v>1</v>
      </c>
      <c r="D25" s="104">
        <f>K25</f>
        <v>21478.6</v>
      </c>
      <c r="E25" s="104">
        <f t="shared" ref="E25:F25" si="0">L25</f>
        <v>20226.5</v>
      </c>
      <c r="F25" s="104">
        <f t="shared" si="0"/>
        <v>20227.3</v>
      </c>
      <c r="G25" s="39"/>
      <c r="H25" s="40">
        <v>1003</v>
      </c>
      <c r="I25" s="40">
        <v>410052500</v>
      </c>
      <c r="J25" s="40"/>
      <c r="K25" s="104">
        <f>K26+K27</f>
        <v>21478.6</v>
      </c>
      <c r="L25" s="104">
        <f t="shared" ref="L25:M25" si="1">L26+L27</f>
        <v>20226.5</v>
      </c>
      <c r="M25" s="104">
        <f t="shared" si="1"/>
        <v>20227.3</v>
      </c>
      <c r="N25" s="34"/>
      <c r="O25" s="92">
        <v>21478.6</v>
      </c>
      <c r="P25" s="92">
        <v>20226.5</v>
      </c>
      <c r="Q25" s="92">
        <v>20227.3</v>
      </c>
      <c r="R25" s="91"/>
      <c r="S25" s="89">
        <f>O25-K25</f>
        <v>0</v>
      </c>
      <c r="T25" s="89">
        <f t="shared" ref="T25:U25" si="2">P25-L25</f>
        <v>0</v>
      </c>
      <c r="U25" s="89">
        <f t="shared" si="2"/>
        <v>0</v>
      </c>
      <c r="V25" s="91"/>
    </row>
    <row r="26" spans="1:22" ht="151.19999999999999" customHeight="1">
      <c r="A26" s="23"/>
      <c r="B26" s="25"/>
      <c r="C26" s="26"/>
      <c r="D26" s="41"/>
      <c r="E26" s="35"/>
      <c r="F26" s="35"/>
      <c r="G26" s="42" t="s">
        <v>8</v>
      </c>
      <c r="H26" s="40">
        <v>1003</v>
      </c>
      <c r="I26" s="43" t="s">
        <v>61</v>
      </c>
      <c r="J26" s="40">
        <v>240</v>
      </c>
      <c r="K26" s="83">
        <v>284</v>
      </c>
      <c r="L26" s="83">
        <v>270</v>
      </c>
      <c r="M26" s="83">
        <v>270</v>
      </c>
      <c r="N26" s="34"/>
      <c r="O26" s="91"/>
      <c r="P26" s="91"/>
      <c r="Q26" s="91"/>
      <c r="R26" s="91"/>
      <c r="S26" s="91"/>
      <c r="T26" s="91"/>
      <c r="U26" s="91"/>
      <c r="V26" s="91"/>
    </row>
    <row r="27" spans="1:22" ht="14.25" customHeight="1">
      <c r="A27" s="23"/>
      <c r="B27" s="25"/>
      <c r="C27" s="26"/>
      <c r="D27" s="41"/>
      <c r="E27" s="35"/>
      <c r="F27" s="35"/>
      <c r="G27" s="39"/>
      <c r="H27" s="40">
        <v>1003</v>
      </c>
      <c r="I27" s="49" t="s">
        <v>61</v>
      </c>
      <c r="J27" s="40">
        <v>320</v>
      </c>
      <c r="K27" s="45">
        <v>21194.6</v>
      </c>
      <c r="L27" s="45">
        <v>19956.5</v>
      </c>
      <c r="M27" s="45">
        <v>19957.3</v>
      </c>
      <c r="N27" s="34"/>
      <c r="O27" s="91"/>
      <c r="P27" s="91"/>
      <c r="Q27" s="91"/>
      <c r="R27" s="91"/>
      <c r="S27" s="91"/>
      <c r="T27" s="91"/>
      <c r="U27" s="91"/>
      <c r="V27" s="91"/>
    </row>
    <row r="28" spans="1:22" ht="72" customHeight="1">
      <c r="A28" s="23">
        <v>2</v>
      </c>
      <c r="B28" s="25" t="s">
        <v>9</v>
      </c>
      <c r="C28" s="26" t="s">
        <v>22</v>
      </c>
      <c r="D28" s="38">
        <f>K28</f>
        <v>2372.5</v>
      </c>
      <c r="E28" s="104">
        <f t="shared" ref="E28:F28" si="3">L28</f>
        <v>1907.8</v>
      </c>
      <c r="F28" s="104">
        <f t="shared" si="3"/>
        <v>1979.1</v>
      </c>
      <c r="G28" s="39"/>
      <c r="H28" s="49" t="s">
        <v>88</v>
      </c>
      <c r="I28" s="49" t="s">
        <v>74</v>
      </c>
      <c r="J28" s="40"/>
      <c r="K28" s="104">
        <v>2372.5</v>
      </c>
      <c r="L28" s="104">
        <v>1907.8</v>
      </c>
      <c r="M28" s="104">
        <v>1979.1</v>
      </c>
      <c r="N28" s="34"/>
      <c r="O28" s="92">
        <v>2372.5</v>
      </c>
      <c r="P28" s="92">
        <v>1907.8</v>
      </c>
      <c r="Q28" s="92">
        <v>1979.1</v>
      </c>
      <c r="R28" s="91"/>
      <c r="S28" s="89">
        <f>O28-K28</f>
        <v>0</v>
      </c>
      <c r="T28" s="89">
        <f t="shared" ref="T28:U28" si="4">P28-L28</f>
        <v>0</v>
      </c>
      <c r="U28" s="89">
        <f t="shared" si="4"/>
        <v>0</v>
      </c>
      <c r="V28" s="91"/>
    </row>
    <row r="29" spans="1:22" ht="123" customHeight="1">
      <c r="A29" s="23"/>
      <c r="B29" s="25"/>
      <c r="C29" s="26"/>
      <c r="D29" s="41"/>
      <c r="E29" s="35"/>
      <c r="F29" s="35"/>
      <c r="G29" s="46" t="s">
        <v>78</v>
      </c>
      <c r="H29" s="43" t="s">
        <v>88</v>
      </c>
      <c r="I29" s="49" t="s">
        <v>74</v>
      </c>
      <c r="J29" s="40">
        <v>120</v>
      </c>
      <c r="K29" s="83">
        <v>1500.2190000000001</v>
      </c>
      <c r="L29" s="85">
        <v>1601.8</v>
      </c>
      <c r="M29" s="83">
        <v>1660.9</v>
      </c>
      <c r="N29" s="34"/>
      <c r="O29" s="91"/>
      <c r="P29" s="91"/>
      <c r="Q29" s="91"/>
      <c r="R29" s="91"/>
      <c r="S29" s="91"/>
      <c r="T29" s="91"/>
      <c r="U29" s="91"/>
      <c r="V29" s="91"/>
    </row>
    <row r="30" spans="1:22">
      <c r="A30" s="23"/>
      <c r="B30" s="25"/>
      <c r="C30" s="26"/>
      <c r="D30" s="41"/>
      <c r="E30" s="35"/>
      <c r="F30" s="35"/>
      <c r="G30" s="39"/>
      <c r="H30" s="43" t="s">
        <v>88</v>
      </c>
      <c r="I30" s="43" t="s">
        <v>74</v>
      </c>
      <c r="J30" s="40">
        <v>240</v>
      </c>
      <c r="K30" s="85">
        <v>313.7</v>
      </c>
      <c r="L30" s="85">
        <v>304.8</v>
      </c>
      <c r="M30" s="83">
        <v>317</v>
      </c>
      <c r="N30" s="34"/>
      <c r="O30" s="91"/>
      <c r="P30" s="91"/>
      <c r="Q30" s="91"/>
      <c r="R30" s="91"/>
      <c r="S30" s="91"/>
      <c r="T30" s="91"/>
      <c r="U30" s="91"/>
      <c r="V30" s="91"/>
    </row>
    <row r="31" spans="1:22">
      <c r="A31" s="23"/>
      <c r="B31" s="25"/>
      <c r="C31" s="26"/>
      <c r="D31" s="41"/>
      <c r="E31" s="35"/>
      <c r="F31" s="35"/>
      <c r="G31" s="39"/>
      <c r="H31" s="43" t="s">
        <v>88</v>
      </c>
      <c r="I31" s="43" t="s">
        <v>74</v>
      </c>
      <c r="J31" s="40">
        <v>850</v>
      </c>
      <c r="K31" s="83">
        <v>1.181</v>
      </c>
      <c r="L31" s="85">
        <v>1.2</v>
      </c>
      <c r="M31" s="83">
        <v>1.2</v>
      </c>
      <c r="N31" s="34"/>
      <c r="O31" s="91"/>
      <c r="P31" s="91"/>
      <c r="Q31" s="91"/>
      <c r="R31" s="91"/>
      <c r="S31" s="91"/>
      <c r="T31" s="91"/>
      <c r="U31" s="91"/>
      <c r="V31" s="91"/>
    </row>
    <row r="32" spans="1:22">
      <c r="A32" s="23"/>
      <c r="B32" s="25"/>
      <c r="C32" s="26"/>
      <c r="D32" s="41"/>
      <c r="E32" s="35"/>
      <c r="F32" s="35"/>
      <c r="G32" s="39"/>
      <c r="H32" s="43" t="s">
        <v>88</v>
      </c>
      <c r="I32" s="43" t="s">
        <v>158</v>
      </c>
      <c r="J32" s="40">
        <v>120</v>
      </c>
      <c r="K32" s="85">
        <v>557.4</v>
      </c>
      <c r="L32" s="85">
        <v>0</v>
      </c>
      <c r="M32" s="83">
        <v>0</v>
      </c>
      <c r="N32" s="34"/>
      <c r="O32" s="91"/>
      <c r="P32" s="91"/>
      <c r="Q32" s="91"/>
      <c r="R32" s="91"/>
      <c r="S32" s="91"/>
      <c r="T32" s="91"/>
      <c r="U32" s="91"/>
      <c r="V32" s="91"/>
    </row>
    <row r="33" spans="1:22" ht="94.95" customHeight="1">
      <c r="A33" s="23">
        <v>3</v>
      </c>
      <c r="B33" s="25" t="s">
        <v>113</v>
      </c>
      <c r="C33" s="26" t="s">
        <v>23</v>
      </c>
      <c r="D33" s="35">
        <v>435.3</v>
      </c>
      <c r="E33" s="35">
        <v>432.4</v>
      </c>
      <c r="F33" s="38">
        <v>449.6</v>
      </c>
      <c r="G33" s="47"/>
      <c r="H33" s="49" t="s">
        <v>46</v>
      </c>
      <c r="I33" s="49" t="s">
        <v>68</v>
      </c>
      <c r="J33" s="40"/>
      <c r="K33" s="105">
        <v>435.3</v>
      </c>
      <c r="L33" s="105">
        <v>432.4</v>
      </c>
      <c r="M33" s="104">
        <v>449.6</v>
      </c>
      <c r="N33" s="34"/>
      <c r="O33" s="93">
        <v>435.3</v>
      </c>
      <c r="P33" s="93">
        <v>432.4</v>
      </c>
      <c r="Q33" s="93">
        <v>449.6</v>
      </c>
      <c r="R33" s="91"/>
      <c r="S33" s="89">
        <f>O33-K33</f>
        <v>0</v>
      </c>
      <c r="T33" s="89">
        <f t="shared" ref="T33" si="5">P33-L33</f>
        <v>0</v>
      </c>
      <c r="U33" s="89">
        <f t="shared" ref="U33" si="6">Q33-M33</f>
        <v>0</v>
      </c>
      <c r="V33" s="91"/>
    </row>
    <row r="34" spans="1:22" ht="205.2" customHeight="1">
      <c r="A34" s="23"/>
      <c r="B34" s="25"/>
      <c r="C34" s="26"/>
      <c r="D34" s="41"/>
      <c r="E34" s="35"/>
      <c r="F34" s="35"/>
      <c r="G34" s="42" t="s">
        <v>15</v>
      </c>
      <c r="H34" s="43" t="s">
        <v>46</v>
      </c>
      <c r="I34" s="49" t="s">
        <v>68</v>
      </c>
      <c r="J34" s="40">
        <v>320</v>
      </c>
      <c r="K34" s="85">
        <v>431.1</v>
      </c>
      <c r="L34" s="83">
        <v>428.2</v>
      </c>
      <c r="M34" s="83">
        <v>445.2</v>
      </c>
      <c r="N34" s="34"/>
      <c r="O34" s="93"/>
      <c r="P34" s="93"/>
      <c r="Q34" s="93"/>
      <c r="R34" s="91"/>
      <c r="S34" s="91"/>
      <c r="T34" s="91"/>
      <c r="U34" s="91"/>
      <c r="V34" s="91"/>
    </row>
    <row r="35" spans="1:22" ht="19.5" customHeight="1">
      <c r="A35" s="23"/>
      <c r="B35" s="25"/>
      <c r="C35" s="26"/>
      <c r="D35" s="41"/>
      <c r="E35" s="35"/>
      <c r="F35" s="35"/>
      <c r="G35" s="42"/>
      <c r="H35" s="43" t="s">
        <v>46</v>
      </c>
      <c r="I35" s="43" t="s">
        <v>68</v>
      </c>
      <c r="J35" s="40">
        <v>240</v>
      </c>
      <c r="K35" s="83">
        <v>4.2</v>
      </c>
      <c r="L35" s="83">
        <v>4.2</v>
      </c>
      <c r="M35" s="83">
        <v>4.4000000000000004</v>
      </c>
      <c r="N35" s="34"/>
      <c r="O35" s="91"/>
      <c r="P35" s="91"/>
      <c r="Q35" s="91"/>
      <c r="R35" s="91"/>
      <c r="S35" s="91"/>
      <c r="T35" s="91"/>
      <c r="U35" s="91"/>
      <c r="V35" s="91"/>
    </row>
    <row r="36" spans="1:22" ht="150.6" customHeight="1">
      <c r="A36" s="23">
        <v>4</v>
      </c>
      <c r="B36" s="25" t="s">
        <v>149</v>
      </c>
      <c r="C36" s="26" t="s">
        <v>26</v>
      </c>
      <c r="D36" s="38">
        <f>K36</f>
        <v>25459</v>
      </c>
      <c r="E36" s="104">
        <f t="shared" ref="E36:F36" si="7">L36</f>
        <v>26574.3</v>
      </c>
      <c r="F36" s="104">
        <f t="shared" si="7"/>
        <v>27615.8</v>
      </c>
      <c r="G36" s="39"/>
      <c r="H36" s="40"/>
      <c r="I36" s="43"/>
      <c r="J36" s="40"/>
      <c r="K36" s="104">
        <f>K37+K38</f>
        <v>25459</v>
      </c>
      <c r="L36" s="104">
        <v>26574.3</v>
      </c>
      <c r="M36" s="104">
        <v>27615.8</v>
      </c>
      <c r="N36" s="34"/>
      <c r="O36" s="92">
        <v>25459</v>
      </c>
      <c r="P36" s="92">
        <v>26574.3</v>
      </c>
      <c r="Q36" s="92">
        <v>27615.8</v>
      </c>
      <c r="R36" s="91"/>
      <c r="S36" s="89">
        <f>O36-K37-K38</f>
        <v>0</v>
      </c>
      <c r="T36" s="89">
        <f t="shared" ref="T36:U36" si="8">P36-L37-L38</f>
        <v>0</v>
      </c>
      <c r="U36" s="89">
        <f t="shared" si="8"/>
        <v>0</v>
      </c>
      <c r="V36" s="91"/>
    </row>
    <row r="37" spans="1:22" ht="229.2" customHeight="1">
      <c r="A37" s="23"/>
      <c r="B37" s="25"/>
      <c r="C37" s="26"/>
      <c r="D37" s="41"/>
      <c r="E37" s="35"/>
      <c r="F37" s="35"/>
      <c r="G37" s="48" t="s">
        <v>150</v>
      </c>
      <c r="H37" s="40">
        <v>1003</v>
      </c>
      <c r="I37" s="43" t="s">
        <v>151</v>
      </c>
      <c r="J37" s="40">
        <v>240</v>
      </c>
      <c r="K37" s="83">
        <v>349</v>
      </c>
      <c r="L37" s="83">
        <v>305</v>
      </c>
      <c r="M37" s="83">
        <v>330</v>
      </c>
      <c r="N37" s="34"/>
      <c r="O37" s="92"/>
      <c r="P37" s="92"/>
      <c r="Q37" s="92"/>
      <c r="R37" s="91"/>
      <c r="S37" s="89"/>
      <c r="T37" s="89"/>
      <c r="U37" s="89"/>
      <c r="V37" s="91"/>
    </row>
    <row r="38" spans="1:22">
      <c r="A38" s="23"/>
      <c r="B38" s="25"/>
      <c r="C38" s="26"/>
      <c r="D38" s="41"/>
      <c r="E38" s="35"/>
      <c r="F38" s="35"/>
      <c r="G38" s="39"/>
      <c r="H38" s="40">
        <v>1003</v>
      </c>
      <c r="I38" s="43" t="s">
        <v>151</v>
      </c>
      <c r="J38" s="40">
        <v>320</v>
      </c>
      <c r="K38" s="83">
        <v>25110</v>
      </c>
      <c r="L38" s="85">
        <v>26269.3</v>
      </c>
      <c r="M38" s="83">
        <v>27285.8</v>
      </c>
      <c r="N38" s="34"/>
      <c r="O38" s="91"/>
      <c r="P38" s="91"/>
      <c r="Q38" s="91"/>
      <c r="R38" s="91"/>
      <c r="S38" s="91"/>
      <c r="T38" s="91"/>
      <c r="U38" s="91"/>
      <c r="V38" s="91"/>
    </row>
    <row r="39" spans="1:22" ht="84" customHeight="1">
      <c r="A39" s="23">
        <v>5</v>
      </c>
      <c r="B39" s="25" t="s">
        <v>136</v>
      </c>
      <c r="C39" s="26" t="s">
        <v>26</v>
      </c>
      <c r="D39" s="104">
        <f>K39</f>
        <v>278.2</v>
      </c>
      <c r="E39" s="104">
        <f t="shared" ref="E39:F39" si="9">L39</f>
        <v>185.3</v>
      </c>
      <c r="F39" s="104">
        <f t="shared" si="9"/>
        <v>192.79999999999998</v>
      </c>
      <c r="G39" s="39"/>
      <c r="H39" s="40"/>
      <c r="I39" s="43"/>
      <c r="J39" s="40"/>
      <c r="K39" s="104">
        <f>K40+K41</f>
        <v>278.2</v>
      </c>
      <c r="L39" s="104">
        <f t="shared" ref="L39:M39" si="10">L40+L41</f>
        <v>185.3</v>
      </c>
      <c r="M39" s="104">
        <f t="shared" si="10"/>
        <v>192.79999999999998</v>
      </c>
      <c r="N39" s="34"/>
      <c r="O39" s="93">
        <v>278.2</v>
      </c>
      <c r="P39" s="93">
        <v>185.3</v>
      </c>
      <c r="Q39" s="93">
        <v>192.8</v>
      </c>
      <c r="R39" s="91"/>
      <c r="S39" s="94">
        <f>O39-K40-K41</f>
        <v>0</v>
      </c>
      <c r="T39" s="94">
        <f t="shared" ref="T39:U39" si="11">P39-L40-L41</f>
        <v>0</v>
      </c>
      <c r="U39" s="94">
        <f t="shared" si="11"/>
        <v>0</v>
      </c>
      <c r="V39" s="91"/>
    </row>
    <row r="40" spans="1:22" ht="168" customHeight="1">
      <c r="A40" s="23"/>
      <c r="B40" s="25"/>
      <c r="C40" s="26"/>
      <c r="D40" s="41"/>
      <c r="E40" s="35"/>
      <c r="F40" s="35"/>
      <c r="G40" s="42" t="s">
        <v>138</v>
      </c>
      <c r="H40" s="40">
        <v>1004</v>
      </c>
      <c r="I40" s="43" t="s">
        <v>137</v>
      </c>
      <c r="J40" s="40">
        <v>240</v>
      </c>
      <c r="K40" s="83">
        <v>1.5</v>
      </c>
      <c r="L40" s="83">
        <v>1.5</v>
      </c>
      <c r="M40" s="83">
        <v>1.7</v>
      </c>
      <c r="N40" s="34"/>
      <c r="O40" s="93"/>
      <c r="P40" s="93"/>
      <c r="Q40" s="93"/>
      <c r="R40" s="91"/>
      <c r="S40" s="94"/>
      <c r="T40" s="94"/>
      <c r="U40" s="94"/>
      <c r="V40" s="91"/>
    </row>
    <row r="41" spans="1:22" ht="19.2" customHeight="1">
      <c r="A41" s="23"/>
      <c r="B41" s="25"/>
      <c r="C41" s="26"/>
      <c r="D41" s="41"/>
      <c r="E41" s="35"/>
      <c r="F41" s="35"/>
      <c r="G41" s="42"/>
      <c r="H41" s="40">
        <v>1004</v>
      </c>
      <c r="I41" s="43" t="s">
        <v>137</v>
      </c>
      <c r="J41" s="40">
        <v>320</v>
      </c>
      <c r="K41" s="85">
        <v>276.7</v>
      </c>
      <c r="L41" s="85">
        <v>183.8</v>
      </c>
      <c r="M41" s="83">
        <v>191.1</v>
      </c>
      <c r="N41" s="34"/>
      <c r="O41" s="91"/>
      <c r="P41" s="91"/>
      <c r="Q41" s="91"/>
      <c r="R41" s="91"/>
      <c r="S41" s="91"/>
      <c r="T41" s="91"/>
      <c r="U41" s="91"/>
      <c r="V41" s="91"/>
    </row>
    <row r="42" spans="1:22" ht="129" customHeight="1">
      <c r="A42" s="77">
        <v>6</v>
      </c>
      <c r="B42" s="79" t="s">
        <v>139</v>
      </c>
      <c r="C42" s="80" t="s">
        <v>24</v>
      </c>
      <c r="D42" s="90">
        <f>K42</f>
        <v>411.2</v>
      </c>
      <c r="E42" s="90">
        <f t="shared" ref="E42:F42" si="12">L42</f>
        <v>496.5</v>
      </c>
      <c r="F42" s="90">
        <f t="shared" si="12"/>
        <v>515.79999999999995</v>
      </c>
      <c r="G42" s="78"/>
      <c r="H42" s="85"/>
      <c r="I42" s="86"/>
      <c r="J42" s="85"/>
      <c r="K42" s="90">
        <f>K43+K44</f>
        <v>411.2</v>
      </c>
      <c r="L42" s="90">
        <v>496.5</v>
      </c>
      <c r="M42" s="90">
        <v>515.79999999999995</v>
      </c>
      <c r="N42" s="34"/>
      <c r="O42" s="93">
        <v>411.2</v>
      </c>
      <c r="P42" s="93">
        <v>496.5</v>
      </c>
      <c r="Q42" s="93">
        <v>515.79999999999995</v>
      </c>
      <c r="R42" s="91"/>
      <c r="S42" s="94">
        <f>O42-K42</f>
        <v>0</v>
      </c>
      <c r="T42" s="94">
        <f t="shared" ref="T42:U42" si="13">P42-L42</f>
        <v>0</v>
      </c>
      <c r="U42" s="94">
        <f t="shared" si="13"/>
        <v>0</v>
      </c>
      <c r="V42" s="91"/>
    </row>
    <row r="43" spans="1:22" ht="228" customHeight="1">
      <c r="A43" s="77"/>
      <c r="B43" s="79"/>
      <c r="C43" s="80"/>
      <c r="D43" s="41"/>
      <c r="E43" s="81"/>
      <c r="F43" s="35"/>
      <c r="G43" s="87" t="s">
        <v>140</v>
      </c>
      <c r="H43" s="85">
        <v>1003</v>
      </c>
      <c r="I43" s="86" t="s">
        <v>141</v>
      </c>
      <c r="J43" s="85">
        <v>240</v>
      </c>
      <c r="K43" s="56">
        <v>6.7</v>
      </c>
      <c r="L43" s="54">
        <v>7.2</v>
      </c>
      <c r="M43" s="54">
        <v>7.5</v>
      </c>
      <c r="N43" s="34"/>
      <c r="O43" s="93"/>
      <c r="P43" s="93"/>
      <c r="Q43" s="93"/>
      <c r="R43" s="91"/>
      <c r="S43" s="94"/>
      <c r="T43" s="94"/>
      <c r="U43" s="94"/>
      <c r="V43" s="91"/>
    </row>
    <row r="44" spans="1:22">
      <c r="A44" s="23"/>
      <c r="B44" s="25"/>
      <c r="C44" s="26"/>
      <c r="D44" s="41"/>
      <c r="E44" s="35"/>
      <c r="F44" s="35"/>
      <c r="G44" s="39"/>
      <c r="H44" s="40">
        <v>1003</v>
      </c>
      <c r="I44" s="43" t="s">
        <v>141</v>
      </c>
      <c r="J44" s="40">
        <v>320</v>
      </c>
      <c r="K44" s="83">
        <v>404.5</v>
      </c>
      <c r="L44" s="85">
        <v>489.3</v>
      </c>
      <c r="M44" s="85">
        <v>508.3</v>
      </c>
      <c r="N44" s="34"/>
      <c r="O44" s="91"/>
      <c r="P44" s="91"/>
      <c r="Q44" s="91"/>
      <c r="R44" s="91"/>
      <c r="S44" s="91"/>
      <c r="T44" s="91"/>
      <c r="U44" s="91"/>
      <c r="V44" s="91"/>
    </row>
    <row r="45" spans="1:22" ht="105.6" customHeight="1">
      <c r="A45" s="77">
        <v>7</v>
      </c>
      <c r="B45" s="79" t="s">
        <v>114</v>
      </c>
      <c r="C45" s="80" t="s">
        <v>25</v>
      </c>
      <c r="D45" s="90">
        <f>K45</f>
        <v>2280</v>
      </c>
      <c r="E45" s="90">
        <f t="shared" ref="E45:F45" si="14">L45</f>
        <v>4011.2999999999997</v>
      </c>
      <c r="F45" s="90">
        <f t="shared" si="14"/>
        <v>4163.8</v>
      </c>
      <c r="G45" s="78"/>
      <c r="H45" s="85"/>
      <c r="I45" s="86"/>
      <c r="J45" s="85"/>
      <c r="K45" s="90">
        <f>K46+K47</f>
        <v>2280</v>
      </c>
      <c r="L45" s="90">
        <f>L46+L47</f>
        <v>4011.2999999999997</v>
      </c>
      <c r="M45" s="90">
        <v>4163.8</v>
      </c>
      <c r="N45" s="34"/>
      <c r="O45" s="92">
        <v>2280</v>
      </c>
      <c r="P45" s="92">
        <v>4011.3</v>
      </c>
      <c r="Q45" s="92">
        <v>4163.8</v>
      </c>
      <c r="R45" s="91"/>
      <c r="S45" s="89">
        <f>O45-K45</f>
        <v>0</v>
      </c>
      <c r="T45" s="89">
        <f t="shared" ref="T45:U45" si="15">P45-L45</f>
        <v>0</v>
      </c>
      <c r="U45" s="89">
        <f t="shared" si="15"/>
        <v>0</v>
      </c>
      <c r="V45" s="91"/>
    </row>
    <row r="46" spans="1:22" ht="214.2" customHeight="1">
      <c r="A46" s="77"/>
      <c r="B46" s="79"/>
      <c r="C46" s="80"/>
      <c r="D46" s="41"/>
      <c r="E46" s="81"/>
      <c r="F46" s="35"/>
      <c r="G46" s="82" t="s">
        <v>10</v>
      </c>
      <c r="H46" s="85">
        <v>1003</v>
      </c>
      <c r="I46" s="86" t="s">
        <v>70</v>
      </c>
      <c r="J46" s="85">
        <v>240</v>
      </c>
      <c r="K46" s="56">
        <v>22.2</v>
      </c>
      <c r="L46" s="56">
        <v>38.6</v>
      </c>
      <c r="M46" s="83">
        <v>40</v>
      </c>
      <c r="N46" s="34"/>
      <c r="O46" s="92"/>
      <c r="P46" s="92"/>
      <c r="Q46" s="92"/>
      <c r="R46" s="91"/>
      <c r="S46" s="89"/>
      <c r="T46" s="91"/>
      <c r="U46" s="91"/>
      <c r="V46" s="91"/>
    </row>
    <row r="47" spans="1:22">
      <c r="A47" s="12"/>
      <c r="B47" s="12"/>
      <c r="C47" s="13"/>
      <c r="D47" s="51"/>
      <c r="E47" s="52"/>
      <c r="F47" s="53"/>
      <c r="G47" s="50"/>
      <c r="H47" s="54">
        <v>1003</v>
      </c>
      <c r="I47" s="55" t="s">
        <v>70</v>
      </c>
      <c r="J47" s="54">
        <v>320</v>
      </c>
      <c r="K47" s="56">
        <v>2257.8000000000002</v>
      </c>
      <c r="L47" s="57">
        <v>3972.7</v>
      </c>
      <c r="M47" s="57">
        <v>4123.8</v>
      </c>
      <c r="N47" s="34"/>
      <c r="O47" s="91"/>
      <c r="P47" s="91"/>
      <c r="Q47" s="91"/>
      <c r="R47" s="91"/>
      <c r="S47" s="91"/>
      <c r="T47" s="91"/>
      <c r="U47" s="91"/>
      <c r="V47" s="91"/>
    </row>
    <row r="48" spans="1:22" ht="72.599999999999994" customHeight="1">
      <c r="A48" s="23">
        <v>8</v>
      </c>
      <c r="B48" s="25" t="s">
        <v>11</v>
      </c>
      <c r="C48" s="26" t="s">
        <v>26</v>
      </c>
      <c r="D48" s="38">
        <f>K48</f>
        <v>11347.7</v>
      </c>
      <c r="E48" s="104">
        <f t="shared" ref="E48:F48" si="16">L48</f>
        <v>13356.6</v>
      </c>
      <c r="F48" s="104">
        <f t="shared" si="16"/>
        <v>13879.3</v>
      </c>
      <c r="G48" s="39"/>
      <c r="H48" s="39"/>
      <c r="I48" s="58"/>
      <c r="J48" s="39"/>
      <c r="K48" s="104">
        <f>K49+K50</f>
        <v>11347.7</v>
      </c>
      <c r="L48" s="104">
        <f t="shared" ref="L48:M48" si="17">L49+L50</f>
        <v>13356.6</v>
      </c>
      <c r="M48" s="104">
        <f t="shared" si="17"/>
        <v>13879.3</v>
      </c>
      <c r="N48" s="34"/>
      <c r="O48" s="92">
        <v>11347.7</v>
      </c>
      <c r="P48" s="92">
        <v>13356.6</v>
      </c>
      <c r="Q48" s="92">
        <v>13879.3</v>
      </c>
      <c r="R48" s="91"/>
      <c r="S48" s="89">
        <f>O48-K48</f>
        <v>0</v>
      </c>
      <c r="T48" s="89">
        <f t="shared" ref="T48:U48" si="18">P48-L48</f>
        <v>0</v>
      </c>
      <c r="U48" s="89">
        <f t="shared" si="18"/>
        <v>0</v>
      </c>
      <c r="V48" s="91"/>
    </row>
    <row r="49" spans="1:22" ht="184.8">
      <c r="A49" s="23"/>
      <c r="B49" s="25"/>
      <c r="C49" s="26"/>
      <c r="D49" s="41"/>
      <c r="E49" s="35"/>
      <c r="F49" s="35"/>
      <c r="G49" s="46" t="s">
        <v>18</v>
      </c>
      <c r="H49" s="40">
        <v>1004</v>
      </c>
      <c r="I49" s="43" t="s">
        <v>72</v>
      </c>
      <c r="J49" s="40">
        <v>240</v>
      </c>
      <c r="K49" s="83">
        <v>107.7</v>
      </c>
      <c r="L49" s="83">
        <v>98</v>
      </c>
      <c r="M49" s="83">
        <v>98</v>
      </c>
      <c r="N49" s="34"/>
      <c r="O49" s="92"/>
      <c r="P49" s="92"/>
      <c r="Q49" s="92"/>
      <c r="R49" s="91"/>
      <c r="S49" s="89"/>
      <c r="T49" s="89"/>
      <c r="U49" s="89"/>
      <c r="V49" s="91"/>
    </row>
    <row r="50" spans="1:22">
      <c r="A50" s="23"/>
      <c r="B50" s="25"/>
      <c r="C50" s="26"/>
      <c r="D50" s="59"/>
      <c r="E50" s="35"/>
      <c r="F50" s="35"/>
      <c r="G50" s="39"/>
      <c r="H50" s="40">
        <v>1004</v>
      </c>
      <c r="I50" s="43" t="s">
        <v>72</v>
      </c>
      <c r="J50" s="40">
        <v>320</v>
      </c>
      <c r="K50" s="83">
        <v>11240</v>
      </c>
      <c r="L50" s="83">
        <v>13258.6</v>
      </c>
      <c r="M50" s="83">
        <v>13781.3</v>
      </c>
      <c r="N50" s="34"/>
      <c r="O50" s="91"/>
      <c r="P50" s="91"/>
      <c r="Q50" s="91"/>
      <c r="R50" s="91"/>
      <c r="S50" s="91"/>
      <c r="T50" s="91"/>
      <c r="U50" s="91"/>
      <c r="V50" s="91"/>
    </row>
    <row r="51" spans="1:22" ht="100.2" customHeight="1">
      <c r="A51" s="23">
        <v>9</v>
      </c>
      <c r="B51" s="25" t="s">
        <v>19</v>
      </c>
      <c r="C51" s="26" t="s">
        <v>26</v>
      </c>
      <c r="D51" s="38">
        <f>K51</f>
        <v>3413</v>
      </c>
      <c r="E51" s="104">
        <f t="shared" ref="E51:F51" si="19">L51</f>
        <v>5055.3</v>
      </c>
      <c r="F51" s="104">
        <f t="shared" si="19"/>
        <v>5262</v>
      </c>
      <c r="G51" s="60"/>
      <c r="H51" s="60"/>
      <c r="I51" s="60"/>
      <c r="J51" s="60"/>
      <c r="K51" s="104">
        <f>K52+K53</f>
        <v>3413</v>
      </c>
      <c r="L51" s="104">
        <v>5055.3</v>
      </c>
      <c r="M51" s="104">
        <f>M52+M53</f>
        <v>5262</v>
      </c>
      <c r="N51" s="34"/>
      <c r="O51" s="92">
        <v>3413</v>
      </c>
      <c r="P51" s="92">
        <v>5055.3</v>
      </c>
      <c r="Q51" s="92">
        <v>5262</v>
      </c>
      <c r="R51" s="91"/>
      <c r="S51" s="89">
        <f>O51-K51</f>
        <v>0</v>
      </c>
      <c r="T51" s="89">
        <f t="shared" ref="T51:U51" si="20">P51-L51</f>
        <v>0</v>
      </c>
      <c r="U51" s="89">
        <f t="shared" si="20"/>
        <v>0</v>
      </c>
      <c r="V51" s="91"/>
    </row>
    <row r="52" spans="1:22" ht="240.6" customHeight="1">
      <c r="A52" s="77"/>
      <c r="B52" s="79"/>
      <c r="C52" s="80"/>
      <c r="D52" s="41"/>
      <c r="E52" s="81"/>
      <c r="F52" s="35"/>
      <c r="G52" s="82" t="s">
        <v>20</v>
      </c>
      <c r="H52" s="85">
        <v>1004</v>
      </c>
      <c r="I52" s="86" t="s">
        <v>55</v>
      </c>
      <c r="J52" s="85">
        <v>240</v>
      </c>
      <c r="K52" s="54">
        <v>31.3</v>
      </c>
      <c r="L52" s="83">
        <v>48.6</v>
      </c>
      <c r="M52" s="83">
        <v>50.6</v>
      </c>
      <c r="N52" s="34"/>
      <c r="O52" s="92"/>
      <c r="P52" s="92"/>
      <c r="Q52" s="92"/>
      <c r="R52" s="91"/>
      <c r="S52" s="89"/>
      <c r="T52" s="89"/>
      <c r="U52" s="89"/>
      <c r="V52" s="91"/>
    </row>
    <row r="53" spans="1:22">
      <c r="A53" s="12"/>
      <c r="B53" s="12"/>
      <c r="C53" s="13"/>
      <c r="D53" s="51"/>
      <c r="E53" s="52"/>
      <c r="F53" s="52"/>
      <c r="G53" s="50"/>
      <c r="H53" s="61">
        <v>1004</v>
      </c>
      <c r="I53" s="62" t="s">
        <v>55</v>
      </c>
      <c r="J53" s="61">
        <v>320</v>
      </c>
      <c r="K53" s="63">
        <v>3381.7</v>
      </c>
      <c r="L53" s="63">
        <v>5006.7</v>
      </c>
      <c r="M53" s="63">
        <v>5211.3999999999996</v>
      </c>
      <c r="N53" s="34"/>
      <c r="O53" s="91"/>
      <c r="P53" s="91"/>
      <c r="Q53" s="91"/>
      <c r="R53" s="91"/>
      <c r="S53" s="91"/>
      <c r="T53" s="91"/>
      <c r="U53" s="91"/>
      <c r="V53" s="91"/>
    </row>
    <row r="54" spans="1:22" ht="111.6" customHeight="1">
      <c r="A54" s="23">
        <v>10</v>
      </c>
      <c r="B54" s="25" t="s">
        <v>115</v>
      </c>
      <c r="C54" s="26" t="s">
        <v>26</v>
      </c>
      <c r="D54" s="38">
        <f>K54</f>
        <v>67700</v>
      </c>
      <c r="E54" s="38">
        <f t="shared" ref="E54:F54" si="21">L54</f>
        <v>59534.400000000001</v>
      </c>
      <c r="F54" s="38">
        <f t="shared" si="21"/>
        <v>61798.5</v>
      </c>
      <c r="G54" s="39"/>
      <c r="H54" s="40"/>
      <c r="I54" s="43"/>
      <c r="J54" s="40"/>
      <c r="K54" s="104">
        <f>K55+K56</f>
        <v>67700</v>
      </c>
      <c r="L54" s="104">
        <f t="shared" ref="L54:M54" si="22">L55+L56</f>
        <v>59534.400000000001</v>
      </c>
      <c r="M54" s="104">
        <f t="shared" si="22"/>
        <v>61798.5</v>
      </c>
      <c r="N54" s="34"/>
      <c r="O54" s="92">
        <v>67700</v>
      </c>
      <c r="P54" s="92">
        <v>59534.400000000001</v>
      </c>
      <c r="Q54" s="92">
        <v>61798.5</v>
      </c>
      <c r="R54" s="91"/>
      <c r="S54" s="89">
        <f>O54-K54</f>
        <v>0</v>
      </c>
      <c r="T54" s="89">
        <f t="shared" ref="T54:U54" si="23">P54-L54</f>
        <v>0</v>
      </c>
      <c r="U54" s="89">
        <f t="shared" si="23"/>
        <v>0</v>
      </c>
      <c r="V54" s="91"/>
    </row>
    <row r="55" spans="1:22" ht="188.4" customHeight="1">
      <c r="A55" s="23"/>
      <c r="B55" s="25"/>
      <c r="C55" s="26"/>
      <c r="D55" s="41"/>
      <c r="E55" s="35"/>
      <c r="F55" s="35"/>
      <c r="G55" s="46" t="s">
        <v>21</v>
      </c>
      <c r="H55" s="40">
        <v>1003</v>
      </c>
      <c r="I55" s="43" t="s">
        <v>69</v>
      </c>
      <c r="J55" s="40">
        <v>240</v>
      </c>
      <c r="K55" s="83">
        <v>719.1</v>
      </c>
      <c r="L55" s="83">
        <v>600</v>
      </c>
      <c r="M55" s="83">
        <v>650</v>
      </c>
      <c r="N55" s="34"/>
      <c r="O55" s="92"/>
      <c r="P55" s="92"/>
      <c r="Q55" s="92"/>
      <c r="R55" s="91"/>
      <c r="S55" s="89"/>
      <c r="T55" s="91"/>
      <c r="U55" s="91"/>
      <c r="V55" s="91"/>
    </row>
    <row r="56" spans="1:22" ht="20.25" customHeight="1">
      <c r="A56" s="23"/>
      <c r="B56" s="25"/>
      <c r="C56" s="26"/>
      <c r="D56" s="59"/>
      <c r="E56" s="35"/>
      <c r="F56" s="35"/>
      <c r="G56" s="39"/>
      <c r="H56" s="40">
        <v>1003</v>
      </c>
      <c r="I56" s="43" t="s">
        <v>69</v>
      </c>
      <c r="J56" s="40">
        <v>320</v>
      </c>
      <c r="K56" s="83">
        <v>66980.899999999994</v>
      </c>
      <c r="L56" s="83">
        <v>58934.400000000001</v>
      </c>
      <c r="M56" s="83">
        <v>61148.5</v>
      </c>
      <c r="N56" s="34"/>
      <c r="O56" s="91"/>
      <c r="P56" s="91"/>
      <c r="Q56" s="91"/>
      <c r="R56" s="91"/>
      <c r="S56" s="91"/>
      <c r="T56" s="91"/>
      <c r="U56" s="91"/>
      <c r="V56" s="91"/>
    </row>
    <row r="57" spans="1:22" ht="163.80000000000001" customHeight="1">
      <c r="A57" s="77">
        <v>11</v>
      </c>
      <c r="B57" s="79" t="s">
        <v>116</v>
      </c>
      <c r="C57" s="80" t="s">
        <v>26</v>
      </c>
      <c r="D57" s="90">
        <f>K57</f>
        <v>93213.299999999988</v>
      </c>
      <c r="E57" s="90">
        <f>L57</f>
        <v>99215.6</v>
      </c>
      <c r="F57" s="90">
        <f>M57</f>
        <v>105606.8</v>
      </c>
      <c r="G57" s="78"/>
      <c r="H57" s="85"/>
      <c r="I57" s="86"/>
      <c r="J57" s="85"/>
      <c r="K57" s="90">
        <f>K58+K59</f>
        <v>93213.299999999988</v>
      </c>
      <c r="L57" s="90">
        <f>L58+L59</f>
        <v>99215.6</v>
      </c>
      <c r="M57" s="90">
        <f>M58+M59</f>
        <v>105606.8</v>
      </c>
      <c r="N57" s="34"/>
      <c r="O57" s="92">
        <v>93213.3</v>
      </c>
      <c r="P57" s="92">
        <v>99215.6</v>
      </c>
      <c r="Q57" s="92">
        <v>105606.8</v>
      </c>
      <c r="R57" s="91"/>
      <c r="S57" s="91"/>
      <c r="T57" s="91"/>
      <c r="U57" s="91"/>
      <c r="V57" s="91"/>
    </row>
    <row r="58" spans="1:22" ht="226.2" customHeight="1">
      <c r="A58" s="23"/>
      <c r="B58" s="25"/>
      <c r="C58" s="26"/>
      <c r="D58" s="38"/>
      <c r="E58" s="35"/>
      <c r="F58" s="35"/>
      <c r="G58" s="48" t="s">
        <v>38</v>
      </c>
      <c r="H58" s="40">
        <v>1002</v>
      </c>
      <c r="I58" s="43" t="s">
        <v>96</v>
      </c>
      <c r="J58" s="40">
        <v>610</v>
      </c>
      <c r="K58" s="83">
        <v>70778.7</v>
      </c>
      <c r="L58" s="83">
        <v>75154</v>
      </c>
      <c r="M58" s="83">
        <v>79832.100000000006</v>
      </c>
      <c r="N58" s="34"/>
      <c r="O58" s="92"/>
      <c r="P58" s="92"/>
      <c r="Q58" s="92"/>
      <c r="R58" s="91"/>
      <c r="S58" s="89"/>
      <c r="T58" s="89"/>
      <c r="U58" s="89"/>
      <c r="V58" s="91"/>
    </row>
    <row r="59" spans="1:22" ht="344.4" customHeight="1">
      <c r="A59" s="23"/>
      <c r="B59" s="25"/>
      <c r="C59" s="26"/>
      <c r="D59" s="41"/>
      <c r="E59" s="35"/>
      <c r="F59" s="35"/>
      <c r="G59" s="64" t="s">
        <v>148</v>
      </c>
      <c r="H59" s="40">
        <v>1002</v>
      </c>
      <c r="I59" s="43" t="s">
        <v>147</v>
      </c>
      <c r="J59" s="40">
        <v>610</v>
      </c>
      <c r="K59" s="83">
        <v>22434.6</v>
      </c>
      <c r="L59" s="83">
        <v>24061.599999999999</v>
      </c>
      <c r="M59" s="83">
        <v>25774.7</v>
      </c>
      <c r="N59" s="34"/>
      <c r="O59" s="91"/>
      <c r="P59" s="91"/>
      <c r="Q59" s="91"/>
      <c r="R59" s="91"/>
      <c r="S59" s="91"/>
      <c r="T59" s="91"/>
      <c r="U59" s="91"/>
      <c r="V59" s="91"/>
    </row>
    <row r="60" spans="1:22" ht="408.6" customHeight="1">
      <c r="A60" s="23">
        <v>12</v>
      </c>
      <c r="B60" s="25" t="s">
        <v>110</v>
      </c>
      <c r="C60" s="13" t="s">
        <v>26</v>
      </c>
      <c r="D60" s="38">
        <v>21461.1</v>
      </c>
      <c r="E60" s="38">
        <v>22561.7</v>
      </c>
      <c r="F60" s="38">
        <v>23391.8</v>
      </c>
      <c r="G60" s="65"/>
      <c r="H60" s="54"/>
      <c r="I60" s="55"/>
      <c r="J60" s="54"/>
      <c r="K60" s="104">
        <f>K61+K66</f>
        <v>21461.1</v>
      </c>
      <c r="L60" s="104">
        <f t="shared" ref="L60:M60" si="24">L61+L66</f>
        <v>22561.699999999997</v>
      </c>
      <c r="M60" s="104">
        <f t="shared" si="24"/>
        <v>23391.8</v>
      </c>
      <c r="N60" s="34"/>
      <c r="O60" s="91"/>
      <c r="P60" s="91"/>
      <c r="Q60" s="91"/>
      <c r="R60" s="91"/>
      <c r="S60" s="91"/>
      <c r="T60" s="91"/>
      <c r="U60" s="91"/>
      <c r="V60" s="91"/>
    </row>
    <row r="61" spans="1:22" ht="21" customHeight="1">
      <c r="A61" s="8"/>
      <c r="B61" s="14" t="s">
        <v>35</v>
      </c>
      <c r="C61" s="29"/>
      <c r="D61" s="66"/>
      <c r="E61" s="35"/>
      <c r="F61" s="35"/>
      <c r="G61" s="67"/>
      <c r="H61" s="35"/>
      <c r="I61" s="68"/>
      <c r="J61" s="35"/>
      <c r="K61" s="104">
        <f>K62+K63+K64+K65</f>
        <v>19001.199999999997</v>
      </c>
      <c r="L61" s="104">
        <f t="shared" ref="L61:M61" si="25">L62+L63+L64+L65</f>
        <v>19977.899999999998</v>
      </c>
      <c r="M61" s="104">
        <f t="shared" si="25"/>
        <v>20706</v>
      </c>
      <c r="N61" s="34"/>
      <c r="O61" s="91"/>
      <c r="P61" s="91"/>
      <c r="Q61" s="91"/>
      <c r="R61" s="91"/>
      <c r="S61" s="91"/>
      <c r="T61" s="91"/>
      <c r="U61" s="91"/>
      <c r="V61" s="91"/>
    </row>
    <row r="62" spans="1:22" ht="408.6" customHeight="1">
      <c r="A62" s="12"/>
      <c r="B62" s="12"/>
      <c r="C62" s="15"/>
      <c r="D62" s="41"/>
      <c r="E62" s="52"/>
      <c r="F62" s="35"/>
      <c r="G62" s="50" t="s">
        <v>16</v>
      </c>
      <c r="H62" s="54">
        <v>1006</v>
      </c>
      <c r="I62" s="55" t="s">
        <v>63</v>
      </c>
      <c r="J62" s="54">
        <v>120</v>
      </c>
      <c r="K62" s="83">
        <v>18209.599999999999</v>
      </c>
      <c r="L62" s="56">
        <v>19191.099999999999</v>
      </c>
      <c r="M62" s="56">
        <v>19919.2</v>
      </c>
      <c r="N62" s="34"/>
      <c r="O62" s="91"/>
      <c r="P62" s="91"/>
      <c r="Q62" s="91"/>
      <c r="R62" s="91"/>
      <c r="S62" s="91"/>
      <c r="T62" s="91"/>
      <c r="U62" s="91"/>
      <c r="V62" s="91"/>
    </row>
    <row r="63" spans="1:22">
      <c r="A63" s="24"/>
      <c r="B63" s="25"/>
      <c r="C63" s="26"/>
      <c r="D63" s="59"/>
      <c r="E63" s="35"/>
      <c r="F63" s="35"/>
      <c r="G63" s="39"/>
      <c r="H63" s="40">
        <v>1006</v>
      </c>
      <c r="I63" s="43" t="s">
        <v>63</v>
      </c>
      <c r="J63" s="40">
        <v>240</v>
      </c>
      <c r="K63" s="83">
        <v>786.6</v>
      </c>
      <c r="L63" s="83">
        <v>785.1</v>
      </c>
      <c r="M63" s="83">
        <v>785.1</v>
      </c>
      <c r="N63" s="34"/>
      <c r="O63" s="91"/>
      <c r="P63" s="91"/>
      <c r="Q63" s="91"/>
      <c r="R63" s="91"/>
      <c r="S63" s="91"/>
      <c r="T63" s="91"/>
      <c r="U63" s="91"/>
      <c r="V63" s="91"/>
    </row>
    <row r="64" spans="1:22">
      <c r="A64" s="32"/>
      <c r="B64" s="30"/>
      <c r="C64" s="31"/>
      <c r="D64" s="59"/>
      <c r="E64" s="35"/>
      <c r="F64" s="35"/>
      <c r="G64" s="39"/>
      <c r="H64" s="40">
        <v>1006</v>
      </c>
      <c r="I64" s="43" t="s">
        <v>63</v>
      </c>
      <c r="J64" s="40">
        <v>320</v>
      </c>
      <c r="K64" s="83">
        <v>3.4</v>
      </c>
      <c r="L64" s="83"/>
      <c r="M64" s="83"/>
      <c r="N64" s="34"/>
      <c r="O64" s="91"/>
      <c r="P64" s="91"/>
      <c r="Q64" s="91"/>
      <c r="R64" s="91"/>
      <c r="S64" s="91"/>
      <c r="T64" s="91"/>
      <c r="U64" s="91"/>
      <c r="V64" s="91"/>
    </row>
    <row r="65" spans="1:22">
      <c r="A65" s="24"/>
      <c r="B65" s="25"/>
      <c r="C65" s="26"/>
      <c r="D65" s="59"/>
      <c r="E65" s="35"/>
      <c r="F65" s="35"/>
      <c r="G65" s="39"/>
      <c r="H65" s="40">
        <v>1006</v>
      </c>
      <c r="I65" s="43" t="s">
        <v>63</v>
      </c>
      <c r="J65" s="40">
        <v>850</v>
      </c>
      <c r="K65" s="83">
        <v>1.6</v>
      </c>
      <c r="L65" s="83">
        <v>1.7</v>
      </c>
      <c r="M65" s="83">
        <v>1.7</v>
      </c>
      <c r="N65" s="34"/>
      <c r="O65" s="91"/>
      <c r="P65" s="91"/>
      <c r="Q65" s="91"/>
      <c r="R65" s="91"/>
      <c r="S65" s="91"/>
      <c r="T65" s="91"/>
      <c r="U65" s="91"/>
      <c r="V65" s="91"/>
    </row>
    <row r="66" spans="1:22">
      <c r="A66" s="8"/>
      <c r="B66" s="28" t="s">
        <v>36</v>
      </c>
      <c r="C66" s="29"/>
      <c r="D66" s="66"/>
      <c r="E66" s="35"/>
      <c r="F66" s="35"/>
      <c r="G66" s="67"/>
      <c r="H66" s="67"/>
      <c r="I66" s="69"/>
      <c r="J66" s="67"/>
      <c r="K66" s="104">
        <f>K67</f>
        <v>2459.9</v>
      </c>
      <c r="L66" s="104">
        <f>L67</f>
        <v>2583.8000000000002</v>
      </c>
      <c r="M66" s="104">
        <f>M67</f>
        <v>2685.8</v>
      </c>
      <c r="N66" s="34"/>
      <c r="O66" s="91"/>
      <c r="P66" s="91"/>
      <c r="Q66" s="91"/>
      <c r="R66" s="91"/>
      <c r="S66" s="91"/>
      <c r="T66" s="91"/>
      <c r="U66" s="91"/>
      <c r="V66" s="91"/>
    </row>
    <row r="67" spans="1:22">
      <c r="A67" s="24"/>
      <c r="B67" s="25"/>
      <c r="C67" s="26"/>
      <c r="D67" s="59"/>
      <c r="E67" s="35"/>
      <c r="F67" s="35"/>
      <c r="G67" s="39"/>
      <c r="H67" s="40">
        <v>1006</v>
      </c>
      <c r="I67" s="70" t="s">
        <v>63</v>
      </c>
      <c r="J67" s="71">
        <v>620</v>
      </c>
      <c r="K67" s="72">
        <v>2459.9</v>
      </c>
      <c r="L67" s="72">
        <v>2583.8000000000002</v>
      </c>
      <c r="M67" s="72">
        <v>2685.8</v>
      </c>
      <c r="N67" s="34"/>
      <c r="O67" s="91"/>
      <c r="P67" s="91"/>
      <c r="Q67" s="91"/>
      <c r="R67" s="91"/>
      <c r="S67" s="91"/>
      <c r="T67" s="91"/>
      <c r="U67" s="91"/>
      <c r="V67" s="91"/>
    </row>
    <row r="68" spans="1:22" ht="150.6" customHeight="1">
      <c r="A68" s="24">
        <v>13</v>
      </c>
      <c r="B68" s="25" t="s">
        <v>37</v>
      </c>
      <c r="C68" s="26" t="s">
        <v>26</v>
      </c>
      <c r="D68" s="38">
        <v>1321.1</v>
      </c>
      <c r="E68" s="38">
        <v>1388.6</v>
      </c>
      <c r="F68" s="38">
        <v>1444.1</v>
      </c>
      <c r="G68" s="39"/>
      <c r="H68" s="40"/>
      <c r="I68" s="43"/>
      <c r="J68" s="40"/>
      <c r="K68" s="104">
        <v>1321.1</v>
      </c>
      <c r="L68" s="104">
        <v>1388.6</v>
      </c>
      <c r="M68" s="104">
        <v>1444.1</v>
      </c>
      <c r="N68" s="34"/>
      <c r="O68" s="92">
        <v>1321.1</v>
      </c>
      <c r="P68" s="92">
        <v>1388.6</v>
      </c>
      <c r="Q68" s="92">
        <v>1444.1</v>
      </c>
      <c r="R68" s="91"/>
      <c r="S68" s="91"/>
      <c r="T68" s="91"/>
      <c r="U68" s="91"/>
      <c r="V68" s="91"/>
    </row>
    <row r="69" spans="1:22" ht="259.2" customHeight="1">
      <c r="A69" s="24"/>
      <c r="B69" s="25"/>
      <c r="C69" s="26"/>
      <c r="D69" s="59"/>
      <c r="E69" s="35"/>
      <c r="F69" s="35"/>
      <c r="G69" s="42" t="s">
        <v>14</v>
      </c>
      <c r="H69" s="43" t="s">
        <v>89</v>
      </c>
      <c r="I69" s="43" t="s">
        <v>13</v>
      </c>
      <c r="J69" s="40">
        <v>120</v>
      </c>
      <c r="K69" s="83">
        <v>1321.1</v>
      </c>
      <c r="L69" s="83">
        <v>1388.6</v>
      </c>
      <c r="M69" s="83">
        <v>1444.1</v>
      </c>
      <c r="N69" s="34"/>
      <c r="O69" s="92"/>
      <c r="P69" s="92"/>
      <c r="Q69" s="92"/>
      <c r="R69" s="91"/>
      <c r="S69" s="91"/>
      <c r="T69" s="91"/>
      <c r="U69" s="91"/>
      <c r="V69" s="91"/>
    </row>
    <row r="70" spans="1:22">
      <c r="A70" s="23"/>
      <c r="B70" s="25"/>
      <c r="C70" s="26"/>
      <c r="D70" s="59"/>
      <c r="E70" s="35"/>
      <c r="F70" s="35"/>
      <c r="G70" s="39"/>
      <c r="H70" s="43" t="s">
        <v>89</v>
      </c>
      <c r="I70" s="43" t="s">
        <v>13</v>
      </c>
      <c r="J70" s="40">
        <v>240</v>
      </c>
      <c r="K70" s="83">
        <v>0</v>
      </c>
      <c r="L70" s="83">
        <v>0</v>
      </c>
      <c r="M70" s="83">
        <v>0</v>
      </c>
      <c r="N70" s="34"/>
      <c r="O70" s="91"/>
      <c r="P70" s="91"/>
      <c r="Q70" s="91"/>
      <c r="R70" s="91"/>
      <c r="S70" s="91"/>
      <c r="T70" s="91"/>
      <c r="U70" s="91"/>
      <c r="V70" s="91"/>
    </row>
    <row r="71" spans="1:22" ht="118.8">
      <c r="A71" s="23">
        <v>14</v>
      </c>
      <c r="B71" s="25" t="s">
        <v>117</v>
      </c>
      <c r="C71" s="26" t="s">
        <v>26</v>
      </c>
      <c r="D71" s="104">
        <v>155.4</v>
      </c>
      <c r="E71" s="105">
        <v>155.4</v>
      </c>
      <c r="F71" s="105">
        <v>155.4</v>
      </c>
      <c r="G71" s="39"/>
      <c r="H71" s="40"/>
      <c r="I71" s="43"/>
      <c r="J71" s="40"/>
      <c r="K71" s="104">
        <v>155.4</v>
      </c>
      <c r="L71" s="105">
        <v>155.4</v>
      </c>
      <c r="M71" s="105">
        <v>155.4</v>
      </c>
      <c r="N71" s="34"/>
      <c r="O71" s="91"/>
      <c r="P71" s="91"/>
      <c r="Q71" s="91"/>
      <c r="R71" s="91"/>
      <c r="S71" s="91"/>
      <c r="T71" s="91"/>
      <c r="U71" s="91"/>
      <c r="V71" s="91"/>
    </row>
    <row r="72" spans="1:22" ht="226.95" customHeight="1">
      <c r="A72" s="23"/>
      <c r="B72" s="25"/>
      <c r="C72" s="26"/>
      <c r="D72" s="41"/>
      <c r="E72" s="35"/>
      <c r="F72" s="35"/>
      <c r="G72" s="47" t="s">
        <v>79</v>
      </c>
      <c r="H72" s="43" t="s">
        <v>88</v>
      </c>
      <c r="I72" s="43" t="s">
        <v>62</v>
      </c>
      <c r="J72" s="40">
        <v>120</v>
      </c>
      <c r="K72" s="83">
        <v>143.6</v>
      </c>
      <c r="L72" s="85">
        <v>143.6</v>
      </c>
      <c r="M72" s="85">
        <v>143.6</v>
      </c>
      <c r="N72" s="34"/>
      <c r="O72" s="91"/>
      <c r="P72" s="91"/>
      <c r="Q72" s="91"/>
      <c r="R72" s="91"/>
      <c r="S72" s="91"/>
      <c r="T72" s="91"/>
      <c r="U72" s="91"/>
      <c r="V72" s="91"/>
    </row>
    <row r="73" spans="1:22">
      <c r="A73" s="23"/>
      <c r="B73" s="25"/>
      <c r="C73" s="26"/>
      <c r="D73" s="59"/>
      <c r="E73" s="35"/>
      <c r="F73" s="35"/>
      <c r="G73" s="39"/>
      <c r="H73" s="43" t="s">
        <v>88</v>
      </c>
      <c r="I73" s="43" t="s">
        <v>62</v>
      </c>
      <c r="J73" s="40">
        <v>240</v>
      </c>
      <c r="K73" s="83">
        <v>11.8</v>
      </c>
      <c r="L73" s="85">
        <v>11.8</v>
      </c>
      <c r="M73" s="83">
        <v>11.8</v>
      </c>
      <c r="N73" s="34"/>
      <c r="O73" s="91"/>
      <c r="P73" s="91"/>
      <c r="Q73" s="91"/>
      <c r="R73" s="91"/>
      <c r="S73" s="91"/>
      <c r="T73" s="91"/>
      <c r="U73" s="91"/>
      <c r="V73" s="91"/>
    </row>
    <row r="74" spans="1:22" ht="121.95" customHeight="1">
      <c r="A74" s="23">
        <v>15</v>
      </c>
      <c r="B74" s="25" t="s">
        <v>111</v>
      </c>
      <c r="C74" s="26" t="s">
        <v>99</v>
      </c>
      <c r="D74" s="38">
        <f>K74</f>
        <v>11978.8</v>
      </c>
      <c r="E74" s="104">
        <f t="shared" ref="E74:F74" si="26">L74</f>
        <v>5416.3</v>
      </c>
      <c r="F74" s="104">
        <f t="shared" si="26"/>
        <v>5288.8</v>
      </c>
      <c r="G74" s="40"/>
      <c r="H74" s="40"/>
      <c r="I74" s="43"/>
      <c r="J74" s="40"/>
      <c r="K74" s="104">
        <f>K76+K77</f>
        <v>11978.8</v>
      </c>
      <c r="L74" s="104">
        <v>5416.3</v>
      </c>
      <c r="M74" s="104">
        <v>5288.8</v>
      </c>
      <c r="N74" s="34"/>
      <c r="O74" s="91"/>
      <c r="P74" s="91"/>
      <c r="Q74" s="91"/>
      <c r="R74" s="91"/>
      <c r="S74" s="91"/>
      <c r="T74" s="91"/>
      <c r="U74" s="91"/>
      <c r="V74" s="91"/>
    </row>
    <row r="75" spans="1:22" ht="409.2" customHeight="1">
      <c r="A75" s="23"/>
      <c r="B75" s="25"/>
      <c r="C75" s="26"/>
      <c r="D75" s="38"/>
      <c r="E75" s="38"/>
      <c r="F75" s="38"/>
      <c r="G75" s="48" t="s">
        <v>98</v>
      </c>
      <c r="H75" s="43" t="s">
        <v>90</v>
      </c>
      <c r="I75" s="43" t="s">
        <v>100</v>
      </c>
      <c r="J75" s="40">
        <v>810</v>
      </c>
      <c r="K75" s="83">
        <v>0</v>
      </c>
      <c r="L75" s="83">
        <v>0</v>
      </c>
      <c r="M75" s="83">
        <v>0</v>
      </c>
      <c r="N75" s="34"/>
      <c r="O75" s="91"/>
      <c r="P75" s="91"/>
      <c r="Q75" s="91"/>
      <c r="R75" s="91"/>
      <c r="S75" s="91"/>
      <c r="T75" s="91"/>
      <c r="U75" s="91"/>
      <c r="V75" s="91"/>
    </row>
    <row r="76" spans="1:22" ht="409.2" customHeight="1">
      <c r="A76" s="23"/>
      <c r="B76" s="25"/>
      <c r="C76" s="26"/>
      <c r="D76" s="59"/>
      <c r="E76" s="35"/>
      <c r="F76" s="35"/>
      <c r="G76" s="64" t="s">
        <v>108</v>
      </c>
      <c r="H76" s="43" t="s">
        <v>90</v>
      </c>
      <c r="I76" s="43" t="s">
        <v>107</v>
      </c>
      <c r="J76" s="40">
        <v>810</v>
      </c>
      <c r="K76" s="85">
        <v>5005.3</v>
      </c>
      <c r="L76" s="85">
        <v>5416.3</v>
      </c>
      <c r="M76" s="85">
        <v>5288.8</v>
      </c>
      <c r="N76" s="34"/>
      <c r="O76" s="91"/>
      <c r="P76" s="91"/>
      <c r="Q76" s="91"/>
      <c r="R76" s="91"/>
      <c r="S76" s="91"/>
      <c r="T76" s="91"/>
      <c r="U76" s="91"/>
      <c r="V76" s="91"/>
    </row>
    <row r="77" spans="1:22" ht="308.39999999999998" customHeight="1">
      <c r="A77" s="23"/>
      <c r="B77" s="25"/>
      <c r="C77" s="88" t="s">
        <v>166</v>
      </c>
      <c r="D77" s="59"/>
      <c r="E77" s="35"/>
      <c r="F77" s="35"/>
      <c r="G77" s="64" t="s">
        <v>143</v>
      </c>
      <c r="H77" s="43" t="s">
        <v>90</v>
      </c>
      <c r="I77" s="43" t="s">
        <v>142</v>
      </c>
      <c r="J77" s="40">
        <v>810</v>
      </c>
      <c r="K77" s="83">
        <f>8407.5-1434</f>
        <v>6973.5</v>
      </c>
      <c r="L77" s="83">
        <v>0</v>
      </c>
      <c r="M77" s="83">
        <v>0</v>
      </c>
      <c r="N77" s="34"/>
      <c r="O77" s="92">
        <v>11978.8</v>
      </c>
      <c r="P77" s="92">
        <v>5416.3</v>
      </c>
      <c r="Q77" s="92">
        <v>5288.8</v>
      </c>
      <c r="R77" s="93"/>
      <c r="S77" s="89">
        <f>O77-K77-K76</f>
        <v>0</v>
      </c>
      <c r="T77" s="89">
        <f t="shared" ref="T77:U77" si="27">P77-L77-L76</f>
        <v>0</v>
      </c>
      <c r="U77" s="89">
        <f t="shared" si="27"/>
        <v>0</v>
      </c>
      <c r="V77" s="91"/>
    </row>
    <row r="78" spans="1:22" ht="177" customHeight="1">
      <c r="A78" s="23">
        <v>16</v>
      </c>
      <c r="B78" s="25" t="s">
        <v>118</v>
      </c>
      <c r="C78" s="26" t="s">
        <v>84</v>
      </c>
      <c r="D78" s="35">
        <v>2760.5</v>
      </c>
      <c r="E78" s="35">
        <v>2895.6</v>
      </c>
      <c r="F78" s="38">
        <v>3006.6</v>
      </c>
      <c r="G78" s="39"/>
      <c r="H78" s="40"/>
      <c r="I78" s="43"/>
      <c r="J78" s="40"/>
      <c r="K78" s="104">
        <f>K79+K80</f>
        <v>2760.5</v>
      </c>
      <c r="L78" s="104">
        <v>2895.6</v>
      </c>
      <c r="M78" s="104">
        <v>3006.6</v>
      </c>
      <c r="N78" s="34"/>
      <c r="O78" s="92">
        <v>2760.5</v>
      </c>
      <c r="P78" s="92">
        <v>2895.6</v>
      </c>
      <c r="Q78" s="92">
        <v>3006.6</v>
      </c>
      <c r="R78" s="91"/>
      <c r="S78" s="91"/>
      <c r="T78" s="91"/>
      <c r="U78" s="91"/>
      <c r="V78" s="91"/>
    </row>
    <row r="79" spans="1:22" ht="384.6" customHeight="1">
      <c r="A79" s="23"/>
      <c r="B79" s="25"/>
      <c r="C79" s="26"/>
      <c r="D79" s="41"/>
      <c r="E79" s="35"/>
      <c r="F79" s="35"/>
      <c r="G79" s="39" t="s">
        <v>39</v>
      </c>
      <c r="H79" s="43" t="s">
        <v>90</v>
      </c>
      <c r="I79" s="43" t="s">
        <v>152</v>
      </c>
      <c r="J79" s="40">
        <v>120</v>
      </c>
      <c r="K79" s="83">
        <v>2677.2194500000001</v>
      </c>
      <c r="L79" s="83">
        <v>2777</v>
      </c>
      <c r="M79" s="83">
        <v>2888</v>
      </c>
      <c r="N79" s="34"/>
      <c r="O79" s="92"/>
      <c r="P79" s="92"/>
      <c r="Q79" s="92"/>
      <c r="R79" s="91"/>
      <c r="S79" s="91"/>
      <c r="T79" s="91"/>
      <c r="U79" s="91"/>
      <c r="V79" s="91"/>
    </row>
    <row r="80" spans="1:22">
      <c r="A80" s="23"/>
      <c r="B80" s="25"/>
      <c r="C80" s="26"/>
      <c r="D80" s="59"/>
      <c r="E80" s="35"/>
      <c r="F80" s="35"/>
      <c r="G80" s="39"/>
      <c r="H80" s="43" t="s">
        <v>90</v>
      </c>
      <c r="I80" s="43" t="s">
        <v>152</v>
      </c>
      <c r="J80" s="40">
        <v>240</v>
      </c>
      <c r="K80" s="83">
        <v>83.280550000000005</v>
      </c>
      <c r="L80" s="83">
        <v>118.6</v>
      </c>
      <c r="M80" s="83">
        <v>118.6</v>
      </c>
      <c r="N80" s="34"/>
      <c r="O80" s="91"/>
      <c r="P80" s="91"/>
      <c r="Q80" s="91"/>
      <c r="R80" s="91"/>
      <c r="S80" s="91"/>
      <c r="T80" s="91"/>
      <c r="U80" s="91"/>
      <c r="V80" s="91"/>
    </row>
    <row r="81" spans="1:22" ht="66">
      <c r="A81" s="23">
        <v>17</v>
      </c>
      <c r="B81" s="25" t="s">
        <v>40</v>
      </c>
      <c r="C81" s="26" t="s">
        <v>26</v>
      </c>
      <c r="D81" s="38">
        <v>690.9</v>
      </c>
      <c r="E81" s="38">
        <v>724.7</v>
      </c>
      <c r="F81" s="38">
        <v>752.4</v>
      </c>
      <c r="G81" s="39"/>
      <c r="H81" s="40"/>
      <c r="I81" s="43"/>
      <c r="J81" s="40"/>
      <c r="K81" s="104">
        <v>690.9</v>
      </c>
      <c r="L81" s="104">
        <v>724.7</v>
      </c>
      <c r="M81" s="104">
        <v>752.4</v>
      </c>
      <c r="N81" s="34"/>
      <c r="O81" s="93">
        <v>690.9</v>
      </c>
      <c r="P81" s="93">
        <v>724.7</v>
      </c>
      <c r="Q81" s="93">
        <v>752.4</v>
      </c>
      <c r="R81" s="91"/>
      <c r="S81" s="91"/>
      <c r="T81" s="91"/>
      <c r="U81" s="91"/>
      <c r="V81" s="91"/>
    </row>
    <row r="82" spans="1:22" ht="133.94999999999999" customHeight="1">
      <c r="A82" s="23"/>
      <c r="B82" s="25"/>
      <c r="C82" s="26"/>
      <c r="D82" s="41"/>
      <c r="E82" s="35"/>
      <c r="F82" s="35"/>
      <c r="G82" s="42" t="s">
        <v>80</v>
      </c>
      <c r="H82" s="43" t="s">
        <v>91</v>
      </c>
      <c r="I82" s="43" t="s">
        <v>59</v>
      </c>
      <c r="J82" s="40">
        <v>120</v>
      </c>
      <c r="K82" s="85">
        <v>660.5</v>
      </c>
      <c r="L82" s="85">
        <v>694.3</v>
      </c>
      <c r="M82" s="83">
        <v>722</v>
      </c>
      <c r="N82" s="34"/>
      <c r="O82" s="91"/>
      <c r="P82" s="91"/>
      <c r="Q82" s="91"/>
      <c r="R82" s="91"/>
      <c r="S82" s="91"/>
      <c r="T82" s="91"/>
      <c r="U82" s="91"/>
      <c r="V82" s="91"/>
    </row>
    <row r="83" spans="1:22">
      <c r="A83" s="23"/>
      <c r="B83" s="25"/>
      <c r="C83" s="26"/>
      <c r="D83" s="59"/>
      <c r="E83" s="35"/>
      <c r="F83" s="35"/>
      <c r="G83" s="39"/>
      <c r="H83" s="43" t="s">
        <v>91</v>
      </c>
      <c r="I83" s="43" t="s">
        <v>59</v>
      </c>
      <c r="J83" s="40">
        <v>240</v>
      </c>
      <c r="K83" s="85">
        <v>30.4</v>
      </c>
      <c r="L83" s="85">
        <v>30.4</v>
      </c>
      <c r="M83" s="85">
        <v>30.4</v>
      </c>
      <c r="N83" s="34"/>
      <c r="O83" s="91"/>
      <c r="P83" s="91"/>
      <c r="Q83" s="91"/>
      <c r="R83" s="91"/>
      <c r="S83" s="91"/>
      <c r="T83" s="91"/>
      <c r="U83" s="91"/>
      <c r="V83" s="91"/>
    </row>
    <row r="84" spans="1:22" ht="79.2">
      <c r="A84" s="23">
        <v>18</v>
      </c>
      <c r="B84" s="25" t="s">
        <v>119</v>
      </c>
      <c r="C84" s="26" t="s">
        <v>26</v>
      </c>
      <c r="D84" s="35">
        <v>680.5</v>
      </c>
      <c r="E84" s="35">
        <v>714.3</v>
      </c>
      <c r="F84" s="38">
        <v>742</v>
      </c>
      <c r="G84" s="39"/>
      <c r="H84" s="43"/>
      <c r="I84" s="43"/>
      <c r="J84" s="40"/>
      <c r="K84" s="105">
        <v>680.5</v>
      </c>
      <c r="L84" s="105">
        <v>714.3</v>
      </c>
      <c r="M84" s="104">
        <v>742</v>
      </c>
      <c r="N84" s="34"/>
      <c r="O84" s="95">
        <v>680.5</v>
      </c>
      <c r="P84" s="95">
        <v>714.3</v>
      </c>
      <c r="Q84" s="95">
        <v>742</v>
      </c>
      <c r="R84" s="91"/>
      <c r="S84" s="91"/>
      <c r="T84" s="91"/>
      <c r="U84" s="91"/>
      <c r="V84" s="91"/>
    </row>
    <row r="85" spans="1:22" ht="166.95" customHeight="1">
      <c r="A85" s="23"/>
      <c r="B85" s="25"/>
      <c r="C85" s="26"/>
      <c r="D85" s="41"/>
      <c r="E85" s="35"/>
      <c r="F85" s="35"/>
      <c r="G85" s="42" t="s">
        <v>81</v>
      </c>
      <c r="H85" s="43" t="s">
        <v>91</v>
      </c>
      <c r="I85" s="43" t="s">
        <v>60</v>
      </c>
      <c r="J85" s="40">
        <v>120</v>
      </c>
      <c r="K85" s="85">
        <v>660.5</v>
      </c>
      <c r="L85" s="85">
        <v>694.3</v>
      </c>
      <c r="M85" s="83">
        <v>722</v>
      </c>
      <c r="N85" s="34"/>
      <c r="O85" s="91"/>
      <c r="P85" s="91"/>
      <c r="Q85" s="91"/>
      <c r="R85" s="91"/>
      <c r="S85" s="91"/>
      <c r="T85" s="91"/>
      <c r="U85" s="91"/>
      <c r="V85" s="91"/>
    </row>
    <row r="86" spans="1:22">
      <c r="A86" s="23"/>
      <c r="B86" s="25"/>
      <c r="C86" s="26"/>
      <c r="D86" s="59"/>
      <c r="E86" s="35"/>
      <c r="F86" s="35"/>
      <c r="G86" s="39"/>
      <c r="H86" s="43" t="s">
        <v>91</v>
      </c>
      <c r="I86" s="43" t="s">
        <v>60</v>
      </c>
      <c r="J86" s="40">
        <v>240</v>
      </c>
      <c r="K86" s="83">
        <v>20</v>
      </c>
      <c r="L86" s="83">
        <v>20</v>
      </c>
      <c r="M86" s="83">
        <v>20</v>
      </c>
      <c r="N86" s="34"/>
      <c r="O86" s="91"/>
      <c r="P86" s="91"/>
      <c r="Q86" s="91"/>
      <c r="R86" s="91"/>
      <c r="S86" s="91"/>
      <c r="T86" s="91"/>
      <c r="U86" s="91"/>
      <c r="V86" s="91"/>
    </row>
    <row r="87" spans="1:22" ht="67.2" customHeight="1">
      <c r="A87" s="23">
        <v>19</v>
      </c>
      <c r="B87" s="25" t="s">
        <v>41</v>
      </c>
      <c r="C87" s="26" t="s">
        <v>26</v>
      </c>
      <c r="D87" s="35">
        <v>354.8</v>
      </c>
      <c r="E87" s="35">
        <v>376.8</v>
      </c>
      <c r="F87" s="35">
        <v>391.9</v>
      </c>
      <c r="G87" s="39"/>
      <c r="H87" s="43"/>
      <c r="I87" s="43"/>
      <c r="J87" s="40"/>
      <c r="K87" s="104">
        <v>354.8</v>
      </c>
      <c r="L87" s="104">
        <v>376.8</v>
      </c>
      <c r="M87" s="104">
        <v>391.9</v>
      </c>
      <c r="N87" s="34"/>
      <c r="O87" s="93">
        <v>354.8</v>
      </c>
      <c r="P87" s="93">
        <v>376.8</v>
      </c>
      <c r="Q87" s="93">
        <v>391.9</v>
      </c>
      <c r="R87" s="91"/>
      <c r="S87" s="91"/>
      <c r="T87" s="91"/>
      <c r="U87" s="91"/>
      <c r="V87" s="91"/>
    </row>
    <row r="88" spans="1:22" ht="158.4">
      <c r="A88" s="23"/>
      <c r="B88" s="25"/>
      <c r="C88" s="26"/>
      <c r="D88" s="59"/>
      <c r="E88" s="35"/>
      <c r="F88" s="35"/>
      <c r="G88" s="46" t="s">
        <v>42</v>
      </c>
      <c r="H88" s="40">
        <v>1003</v>
      </c>
      <c r="I88" s="43" t="s">
        <v>71</v>
      </c>
      <c r="J88" s="40">
        <v>240</v>
      </c>
      <c r="K88" s="83">
        <v>3.2</v>
      </c>
      <c r="L88" s="83">
        <v>3.4</v>
      </c>
      <c r="M88" s="83">
        <v>3.5</v>
      </c>
      <c r="N88" s="34"/>
      <c r="O88" s="93"/>
      <c r="P88" s="93"/>
      <c r="Q88" s="93"/>
      <c r="R88" s="91"/>
      <c r="S88" s="94"/>
      <c r="T88" s="94"/>
      <c r="U88" s="94"/>
      <c r="V88" s="91"/>
    </row>
    <row r="89" spans="1:22">
      <c r="A89" s="23"/>
      <c r="B89" s="25"/>
      <c r="C89" s="26"/>
      <c r="D89" s="41"/>
      <c r="E89" s="35"/>
      <c r="F89" s="35"/>
      <c r="G89" s="39"/>
      <c r="H89" s="40">
        <v>1003</v>
      </c>
      <c r="I89" s="43" t="s">
        <v>71</v>
      </c>
      <c r="J89" s="40">
        <v>320</v>
      </c>
      <c r="K89" s="83">
        <v>351.6</v>
      </c>
      <c r="L89" s="83">
        <v>373.4</v>
      </c>
      <c r="M89" s="83">
        <v>388.4</v>
      </c>
      <c r="N89" s="34"/>
      <c r="O89" s="91"/>
      <c r="P89" s="91"/>
      <c r="Q89" s="91"/>
      <c r="R89" s="91"/>
      <c r="S89" s="91"/>
      <c r="T89" s="91"/>
      <c r="U89" s="91"/>
      <c r="V89" s="91"/>
    </row>
    <row r="90" spans="1:22" ht="152.4" customHeight="1">
      <c r="A90" s="23">
        <v>20</v>
      </c>
      <c r="B90" s="25" t="s">
        <v>145</v>
      </c>
      <c r="C90" s="26" t="s">
        <v>26</v>
      </c>
      <c r="D90" s="38">
        <f>K90</f>
        <v>8733.2999999999993</v>
      </c>
      <c r="E90" s="38">
        <f t="shared" ref="E90:F90" si="28">L90</f>
        <v>8812.5</v>
      </c>
      <c r="F90" s="38">
        <f t="shared" si="28"/>
        <v>9157.9</v>
      </c>
      <c r="G90" s="39"/>
      <c r="H90" s="40"/>
      <c r="I90" s="43"/>
      <c r="J90" s="40"/>
      <c r="K90" s="104">
        <f>K91+K92</f>
        <v>8733.2999999999993</v>
      </c>
      <c r="L90" s="104">
        <f t="shared" ref="L90:M90" si="29">L91+L92</f>
        <v>8812.5</v>
      </c>
      <c r="M90" s="104">
        <f t="shared" si="29"/>
        <v>9157.9</v>
      </c>
      <c r="N90" s="34"/>
      <c r="O90" s="92">
        <v>8733.2999999999993</v>
      </c>
      <c r="P90" s="92">
        <v>8812.5</v>
      </c>
      <c r="Q90" s="92">
        <v>9157.9</v>
      </c>
      <c r="R90" s="91"/>
      <c r="S90" s="89">
        <f>O90-K90</f>
        <v>0</v>
      </c>
      <c r="T90" s="89">
        <f t="shared" ref="T90:U90" si="30">P90-L90</f>
        <v>0</v>
      </c>
      <c r="U90" s="89">
        <f t="shared" si="30"/>
        <v>0</v>
      </c>
      <c r="V90" s="91"/>
    </row>
    <row r="91" spans="1:22" ht="213" customHeight="1">
      <c r="A91" s="23"/>
      <c r="B91" s="25"/>
      <c r="C91" s="26"/>
      <c r="D91" s="41"/>
      <c r="E91" s="40"/>
      <c r="F91" s="40"/>
      <c r="G91" s="50" t="s">
        <v>146</v>
      </c>
      <c r="H91" s="40">
        <v>1003</v>
      </c>
      <c r="I91" s="43" t="s">
        <v>144</v>
      </c>
      <c r="J91" s="40">
        <v>240</v>
      </c>
      <c r="K91" s="83">
        <v>126</v>
      </c>
      <c r="L91" s="83">
        <v>120</v>
      </c>
      <c r="M91" s="83">
        <v>130</v>
      </c>
      <c r="N91" s="34"/>
      <c r="O91" s="92"/>
      <c r="P91" s="92"/>
      <c r="Q91" s="92"/>
      <c r="R91" s="93"/>
      <c r="S91" s="91"/>
      <c r="T91" s="89"/>
      <c r="U91" s="89"/>
      <c r="V91" s="89"/>
    </row>
    <row r="92" spans="1:22">
      <c r="A92" s="23"/>
      <c r="B92" s="25"/>
      <c r="C92" s="26"/>
      <c r="D92" s="59"/>
      <c r="E92" s="35"/>
      <c r="F92" s="35"/>
      <c r="G92" s="39"/>
      <c r="H92" s="40">
        <v>1003</v>
      </c>
      <c r="I92" s="43" t="s">
        <v>144</v>
      </c>
      <c r="J92" s="40">
        <v>320</v>
      </c>
      <c r="K92" s="83">
        <v>8607.2999999999993</v>
      </c>
      <c r="L92" s="83">
        <v>8692.5</v>
      </c>
      <c r="M92" s="83">
        <v>9027.9</v>
      </c>
      <c r="N92" s="34"/>
      <c r="O92" s="91"/>
      <c r="P92" s="91"/>
      <c r="Q92" s="91"/>
      <c r="R92" s="91"/>
      <c r="S92" s="91"/>
      <c r="T92" s="91"/>
      <c r="U92" s="91"/>
      <c r="V92" s="91"/>
    </row>
    <row r="93" spans="1:22" ht="171.6">
      <c r="A93" s="23">
        <v>21</v>
      </c>
      <c r="B93" s="25" t="s">
        <v>57</v>
      </c>
      <c r="C93" s="26" t="s">
        <v>26</v>
      </c>
      <c r="D93" s="38">
        <f>K93</f>
        <v>7232.5999999999995</v>
      </c>
      <c r="E93" s="38">
        <f t="shared" ref="E93:F93" si="31">L93</f>
        <v>11681.9</v>
      </c>
      <c r="F93" s="38">
        <f t="shared" si="31"/>
        <v>12149.2</v>
      </c>
      <c r="G93" s="39"/>
      <c r="H93" s="40"/>
      <c r="I93" s="43"/>
      <c r="J93" s="40"/>
      <c r="K93" s="104">
        <f>K94+K95</f>
        <v>7232.5999999999995</v>
      </c>
      <c r="L93" s="104">
        <f t="shared" ref="L93:M93" si="32">L94+L95</f>
        <v>11681.9</v>
      </c>
      <c r="M93" s="104">
        <f t="shared" si="32"/>
        <v>12149.2</v>
      </c>
      <c r="N93" s="34"/>
      <c r="O93" s="92">
        <v>7232.6</v>
      </c>
      <c r="P93" s="92">
        <v>11681.9</v>
      </c>
      <c r="Q93" s="92">
        <v>12149.2</v>
      </c>
      <c r="R93" s="91"/>
      <c r="S93" s="89">
        <f>O93-K93</f>
        <v>0</v>
      </c>
      <c r="T93" s="89">
        <f t="shared" ref="T93:U93" si="33">P93-L93</f>
        <v>0</v>
      </c>
      <c r="U93" s="89">
        <f t="shared" si="33"/>
        <v>0</v>
      </c>
      <c r="V93" s="91"/>
    </row>
    <row r="94" spans="1:22" ht="277.2">
      <c r="A94" s="23"/>
      <c r="B94" s="25"/>
      <c r="C94" s="26"/>
      <c r="D94" s="41"/>
      <c r="E94" s="38"/>
      <c r="F94" s="38"/>
      <c r="G94" s="42" t="s">
        <v>83</v>
      </c>
      <c r="H94" s="43" t="s">
        <v>89</v>
      </c>
      <c r="I94" s="43" t="s">
        <v>67</v>
      </c>
      <c r="J94" s="40">
        <v>320</v>
      </c>
      <c r="K94" s="83">
        <v>7223.7</v>
      </c>
      <c r="L94" s="83">
        <v>11679.4</v>
      </c>
      <c r="M94" s="83">
        <v>12146.7</v>
      </c>
      <c r="N94" s="34"/>
      <c r="O94" s="92"/>
      <c r="P94" s="92"/>
      <c r="Q94" s="92"/>
      <c r="R94" s="91"/>
      <c r="S94" s="89"/>
      <c r="T94" s="89"/>
      <c r="U94" s="89"/>
      <c r="V94" s="91"/>
    </row>
    <row r="95" spans="1:22">
      <c r="A95" s="23"/>
      <c r="B95" s="25"/>
      <c r="C95" s="26"/>
      <c r="D95" s="41"/>
      <c r="E95" s="38"/>
      <c r="F95" s="38"/>
      <c r="G95" s="42"/>
      <c r="H95" s="43" t="s">
        <v>89</v>
      </c>
      <c r="I95" s="43" t="s">
        <v>67</v>
      </c>
      <c r="J95" s="40">
        <v>240</v>
      </c>
      <c r="K95" s="83">
        <v>8.9</v>
      </c>
      <c r="L95" s="83">
        <v>2.5</v>
      </c>
      <c r="M95" s="83">
        <v>2.5</v>
      </c>
      <c r="N95" s="34"/>
      <c r="O95" s="91"/>
      <c r="P95" s="91"/>
      <c r="Q95" s="91"/>
      <c r="R95" s="91"/>
      <c r="S95" s="91"/>
      <c r="T95" s="91"/>
      <c r="U95" s="91"/>
      <c r="V95" s="91"/>
    </row>
    <row r="96" spans="1:22" ht="42" customHeight="1">
      <c r="A96" s="23">
        <v>22</v>
      </c>
      <c r="B96" s="25" t="s">
        <v>120</v>
      </c>
      <c r="C96" s="26"/>
      <c r="D96" s="38">
        <f>K96</f>
        <v>19838.599999999999</v>
      </c>
      <c r="E96" s="38">
        <f t="shared" ref="E96:F96" si="34">L96</f>
        <v>25900.2</v>
      </c>
      <c r="F96" s="38">
        <f t="shared" si="34"/>
        <v>26944</v>
      </c>
      <c r="G96" s="39"/>
      <c r="H96" s="40"/>
      <c r="I96" s="43"/>
      <c r="J96" s="40"/>
      <c r="K96" s="104">
        <f>K97+K98</f>
        <v>19838.599999999999</v>
      </c>
      <c r="L96" s="104">
        <f t="shared" ref="L96:M96" si="35">L97+L98</f>
        <v>25900.2</v>
      </c>
      <c r="M96" s="104">
        <f t="shared" si="35"/>
        <v>26944</v>
      </c>
      <c r="N96" s="34"/>
      <c r="O96" s="92">
        <v>19838.599999999999</v>
      </c>
      <c r="P96" s="92">
        <v>25900.2</v>
      </c>
      <c r="Q96" s="92">
        <v>26944</v>
      </c>
      <c r="R96" s="91"/>
      <c r="S96" s="89">
        <f>O96-K96</f>
        <v>0</v>
      </c>
      <c r="T96" s="89">
        <f t="shared" ref="T96:U96" si="36">P96-L96</f>
        <v>0</v>
      </c>
      <c r="U96" s="89">
        <f t="shared" si="36"/>
        <v>0</v>
      </c>
      <c r="V96" s="91"/>
    </row>
    <row r="97" spans="1:146" ht="123.6" customHeight="1">
      <c r="A97" s="23"/>
      <c r="B97" s="25"/>
      <c r="C97" s="26"/>
      <c r="D97" s="41"/>
      <c r="E97" s="38"/>
      <c r="F97" s="38"/>
      <c r="G97" s="46" t="s">
        <v>85</v>
      </c>
      <c r="H97" s="40">
        <v>1004</v>
      </c>
      <c r="I97" s="43" t="s">
        <v>73</v>
      </c>
      <c r="J97" s="40">
        <v>240</v>
      </c>
      <c r="K97" s="83">
        <v>3</v>
      </c>
      <c r="L97" s="83">
        <v>7</v>
      </c>
      <c r="M97" s="83">
        <v>8</v>
      </c>
      <c r="N97" s="34"/>
      <c r="O97" s="92"/>
      <c r="P97" s="92"/>
      <c r="Q97" s="92"/>
      <c r="R97" s="91"/>
      <c r="S97" s="89"/>
      <c r="T97" s="89"/>
      <c r="U97" s="89"/>
      <c r="V97" s="91"/>
    </row>
    <row r="98" spans="1:146" ht="27.75" customHeight="1">
      <c r="A98" s="23"/>
      <c r="B98" s="25"/>
      <c r="C98" s="26"/>
      <c r="D98" s="59"/>
      <c r="E98" s="38"/>
      <c r="F98" s="38"/>
      <c r="G98" s="39"/>
      <c r="H98" s="40">
        <v>1004</v>
      </c>
      <c r="I98" s="43" t="s">
        <v>73</v>
      </c>
      <c r="J98" s="40">
        <v>320</v>
      </c>
      <c r="K98" s="83">
        <v>19835.599999999999</v>
      </c>
      <c r="L98" s="83">
        <v>25893.200000000001</v>
      </c>
      <c r="M98" s="83">
        <v>26936</v>
      </c>
      <c r="N98" s="34"/>
      <c r="O98" s="91"/>
      <c r="P98" s="91"/>
      <c r="Q98" s="91"/>
      <c r="R98" s="91"/>
      <c r="S98" s="91"/>
      <c r="T98" s="91"/>
      <c r="U98" s="91"/>
      <c r="V98" s="91"/>
    </row>
    <row r="99" spans="1:146" s="16" customFormat="1" ht="178.2" customHeight="1">
      <c r="A99" s="23">
        <v>23</v>
      </c>
      <c r="B99" s="25" t="s">
        <v>121</v>
      </c>
      <c r="C99" s="26" t="s">
        <v>27</v>
      </c>
      <c r="D99" s="38">
        <v>0.3</v>
      </c>
      <c r="E99" s="38">
        <v>0.3</v>
      </c>
      <c r="F99" s="38">
        <v>0.3</v>
      </c>
      <c r="G99" s="39"/>
      <c r="H99" s="40"/>
      <c r="I99" s="43"/>
      <c r="J99" s="40"/>
      <c r="K99" s="104">
        <v>0.3</v>
      </c>
      <c r="L99" s="104">
        <v>0.3</v>
      </c>
      <c r="M99" s="104">
        <v>0.3</v>
      </c>
      <c r="N99" s="34"/>
      <c r="O99" s="91"/>
      <c r="P99" s="91"/>
      <c r="Q99" s="91"/>
      <c r="R99" s="91"/>
      <c r="S99" s="91"/>
      <c r="T99" s="91"/>
      <c r="U99" s="91"/>
      <c r="V99" s="91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</row>
    <row r="100" spans="1:146" s="16" customFormat="1" ht="264">
      <c r="A100" s="23"/>
      <c r="B100" s="17"/>
      <c r="C100" s="26"/>
      <c r="D100" s="41"/>
      <c r="E100" s="44"/>
      <c r="F100" s="73"/>
      <c r="G100" s="42" t="s">
        <v>17</v>
      </c>
      <c r="H100" s="43" t="s">
        <v>91</v>
      </c>
      <c r="I100" s="43" t="s">
        <v>58</v>
      </c>
      <c r="J100" s="40">
        <v>240</v>
      </c>
      <c r="K100" s="83">
        <v>0.3</v>
      </c>
      <c r="L100" s="83">
        <v>0.3</v>
      </c>
      <c r="M100" s="83" t="s">
        <v>86</v>
      </c>
      <c r="N100" s="34"/>
      <c r="O100" s="91"/>
      <c r="P100" s="91"/>
      <c r="Q100" s="91"/>
      <c r="R100" s="91"/>
      <c r="S100" s="91"/>
      <c r="T100" s="91"/>
      <c r="U100" s="91"/>
      <c r="V100" s="91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</row>
    <row r="101" spans="1:146" ht="122.4" customHeight="1">
      <c r="A101" s="23">
        <v>24</v>
      </c>
      <c r="B101" s="25" t="s">
        <v>122</v>
      </c>
      <c r="C101" s="26" t="s">
        <v>26</v>
      </c>
      <c r="D101" s="38">
        <f>K101</f>
        <v>3341.1</v>
      </c>
      <c r="E101" s="38">
        <f t="shared" ref="E101:F101" si="37">L101</f>
        <v>4064.9</v>
      </c>
      <c r="F101" s="38">
        <f t="shared" si="37"/>
        <v>4229.3999999999996</v>
      </c>
      <c r="G101" s="39"/>
      <c r="H101" s="40"/>
      <c r="I101" s="43"/>
      <c r="J101" s="40"/>
      <c r="K101" s="104">
        <f>K102+K103</f>
        <v>3341.1</v>
      </c>
      <c r="L101" s="104">
        <f t="shared" ref="L101:M101" si="38">L102+L103</f>
        <v>4064.9</v>
      </c>
      <c r="M101" s="104">
        <f t="shared" si="38"/>
        <v>4229.3999999999996</v>
      </c>
      <c r="N101" s="34"/>
      <c r="O101" s="92">
        <v>3341.1</v>
      </c>
      <c r="P101" s="92">
        <v>4064.9</v>
      </c>
      <c r="Q101" s="92">
        <v>4229.3999999999996</v>
      </c>
      <c r="R101" s="91"/>
      <c r="S101" s="89">
        <f>O101-K101</f>
        <v>0</v>
      </c>
      <c r="T101" s="89">
        <f t="shared" ref="T101:U101" si="39">P101-L101</f>
        <v>0</v>
      </c>
      <c r="U101" s="89">
        <f t="shared" si="39"/>
        <v>0</v>
      </c>
      <c r="V101" s="91"/>
    </row>
    <row r="102" spans="1:146" ht="237.6">
      <c r="A102" s="23"/>
      <c r="B102" s="25"/>
      <c r="C102" s="26"/>
      <c r="D102" s="41"/>
      <c r="E102" s="38"/>
      <c r="F102" s="38"/>
      <c r="G102" s="42" t="s">
        <v>77</v>
      </c>
      <c r="H102" s="40">
        <v>1004</v>
      </c>
      <c r="I102" s="43" t="s">
        <v>54</v>
      </c>
      <c r="J102" s="40">
        <v>240</v>
      </c>
      <c r="K102" s="83">
        <v>31</v>
      </c>
      <c r="L102" s="83">
        <v>39.1</v>
      </c>
      <c r="M102" s="83">
        <v>40.700000000000003</v>
      </c>
      <c r="N102" s="34"/>
      <c r="O102" s="92"/>
      <c r="P102" s="92"/>
      <c r="Q102" s="92"/>
      <c r="R102" s="91"/>
      <c r="S102" s="89"/>
      <c r="T102" s="89"/>
      <c r="U102" s="89"/>
      <c r="V102" s="91"/>
    </row>
    <row r="103" spans="1:146">
      <c r="A103" s="23"/>
      <c r="B103" s="25"/>
      <c r="C103" s="26"/>
      <c r="D103" s="41"/>
      <c r="E103" s="38"/>
      <c r="F103" s="38"/>
      <c r="G103" s="39"/>
      <c r="H103" s="40">
        <v>1004</v>
      </c>
      <c r="I103" s="43" t="s">
        <v>54</v>
      </c>
      <c r="J103" s="40">
        <v>320</v>
      </c>
      <c r="K103" s="83">
        <v>3310.1</v>
      </c>
      <c r="L103" s="83">
        <v>4025.8</v>
      </c>
      <c r="M103" s="83">
        <v>4188.7</v>
      </c>
      <c r="N103" s="34"/>
      <c r="O103" s="91"/>
      <c r="P103" s="91"/>
      <c r="Q103" s="91"/>
      <c r="R103" s="91"/>
      <c r="S103" s="91"/>
      <c r="T103" s="91"/>
      <c r="U103" s="91"/>
      <c r="V103" s="91"/>
    </row>
    <row r="104" spans="1:146" ht="150.6" customHeight="1">
      <c r="A104" s="23">
        <v>25</v>
      </c>
      <c r="B104" s="25" t="s">
        <v>123</v>
      </c>
      <c r="C104" s="26" t="s">
        <v>26</v>
      </c>
      <c r="D104" s="38">
        <f>K104</f>
        <v>4393.7000000000007</v>
      </c>
      <c r="E104" s="38">
        <f t="shared" ref="E104:F104" si="40">L104</f>
        <v>7334.8</v>
      </c>
      <c r="F104" s="38">
        <f t="shared" si="40"/>
        <v>7628.1</v>
      </c>
      <c r="G104" s="42"/>
      <c r="H104" s="40"/>
      <c r="I104" s="43"/>
      <c r="J104" s="40"/>
      <c r="K104" s="104">
        <f>K105+K106</f>
        <v>4393.7000000000007</v>
      </c>
      <c r="L104" s="104">
        <f t="shared" ref="L104:M104" si="41">L105+L106</f>
        <v>7334.8</v>
      </c>
      <c r="M104" s="104">
        <f t="shared" si="41"/>
        <v>7628.1</v>
      </c>
      <c r="N104" s="34"/>
      <c r="O104" s="92">
        <v>4393.7</v>
      </c>
      <c r="P104" s="92">
        <v>7334.8</v>
      </c>
      <c r="Q104" s="92">
        <v>7628.1</v>
      </c>
      <c r="R104" s="91"/>
      <c r="S104" s="89">
        <f>O104-K104</f>
        <v>0</v>
      </c>
      <c r="T104" s="89">
        <f t="shared" ref="T104:U104" si="42">P104-L104</f>
        <v>0</v>
      </c>
      <c r="U104" s="89">
        <f t="shared" si="42"/>
        <v>0</v>
      </c>
      <c r="V104" s="91"/>
    </row>
    <row r="105" spans="1:146" ht="267.60000000000002" customHeight="1">
      <c r="A105" s="23"/>
      <c r="B105" s="25"/>
      <c r="C105" s="26"/>
      <c r="D105" s="41"/>
      <c r="E105" s="38"/>
      <c r="F105" s="38"/>
      <c r="G105" s="64" t="s">
        <v>45</v>
      </c>
      <c r="H105" s="40">
        <v>1004</v>
      </c>
      <c r="I105" s="43" t="s">
        <v>53</v>
      </c>
      <c r="J105" s="40">
        <v>240</v>
      </c>
      <c r="K105" s="83">
        <f>31.5-6</f>
        <v>25.5</v>
      </c>
      <c r="L105" s="83">
        <v>20</v>
      </c>
      <c r="M105" s="83">
        <v>20</v>
      </c>
      <c r="N105" s="34"/>
      <c r="O105" s="92"/>
      <c r="P105" s="92"/>
      <c r="Q105" s="92"/>
      <c r="R105" s="91"/>
      <c r="S105" s="89"/>
      <c r="T105" s="89"/>
      <c r="U105" s="89"/>
      <c r="V105" s="91"/>
    </row>
    <row r="106" spans="1:146" ht="24" customHeight="1">
      <c r="A106" s="23"/>
      <c r="B106" s="25"/>
      <c r="C106" s="26"/>
      <c r="D106" s="41"/>
      <c r="E106" s="38"/>
      <c r="F106" s="38"/>
      <c r="G106" s="64"/>
      <c r="H106" s="40">
        <v>1004</v>
      </c>
      <c r="I106" s="43" t="s">
        <v>53</v>
      </c>
      <c r="J106" s="40">
        <v>320</v>
      </c>
      <c r="K106" s="83">
        <f>4833.6-365.4-100</f>
        <v>4368.2000000000007</v>
      </c>
      <c r="L106" s="83">
        <v>7314.8</v>
      </c>
      <c r="M106" s="83">
        <v>7608.1</v>
      </c>
      <c r="N106" s="34"/>
      <c r="O106" s="91"/>
      <c r="P106" s="91"/>
      <c r="Q106" s="91"/>
      <c r="R106" s="91"/>
      <c r="S106" s="91"/>
      <c r="T106" s="91"/>
      <c r="U106" s="91"/>
      <c r="V106" s="91"/>
    </row>
    <row r="107" spans="1:146" ht="273" customHeight="1">
      <c r="A107" s="23">
        <v>26</v>
      </c>
      <c r="B107" s="25" t="s">
        <v>124</v>
      </c>
      <c r="C107" s="26"/>
      <c r="D107" s="38">
        <f>K107</f>
        <v>13486.900000000001</v>
      </c>
      <c r="E107" s="38">
        <f t="shared" ref="E107:F107" si="43">L107</f>
        <v>14893.4</v>
      </c>
      <c r="F107" s="38">
        <f t="shared" si="43"/>
        <v>4559.3999999999996</v>
      </c>
      <c r="G107" s="39"/>
      <c r="H107" s="40"/>
      <c r="I107" s="43"/>
      <c r="J107" s="40"/>
      <c r="K107" s="104">
        <f>K108+K109</f>
        <v>13486.900000000001</v>
      </c>
      <c r="L107" s="104">
        <f t="shared" ref="L107:M107" si="44">L108+L109</f>
        <v>14893.4</v>
      </c>
      <c r="M107" s="104">
        <f t="shared" si="44"/>
        <v>4559.3999999999996</v>
      </c>
      <c r="N107" s="34"/>
      <c r="O107" s="92">
        <v>13486.9</v>
      </c>
      <c r="P107" s="92">
        <v>14893.4</v>
      </c>
      <c r="Q107" s="92">
        <v>4559.3999999999996</v>
      </c>
      <c r="R107" s="91"/>
      <c r="S107" s="89">
        <f>O107-K107</f>
        <v>0</v>
      </c>
      <c r="T107" s="89">
        <f t="shared" ref="T107:U107" si="45">P107-L107</f>
        <v>0</v>
      </c>
      <c r="U107" s="89">
        <f t="shared" si="45"/>
        <v>0</v>
      </c>
      <c r="V107" s="91"/>
    </row>
    <row r="108" spans="1:146" ht="390" customHeight="1">
      <c r="A108" s="23"/>
      <c r="B108" s="25"/>
      <c r="C108" s="26" t="s">
        <v>26</v>
      </c>
      <c r="D108" s="41"/>
      <c r="E108" s="38"/>
      <c r="F108" s="38"/>
      <c r="G108" s="48" t="s">
        <v>43</v>
      </c>
      <c r="H108" s="40">
        <v>1004</v>
      </c>
      <c r="I108" s="43" t="s">
        <v>51</v>
      </c>
      <c r="J108" s="40">
        <v>240</v>
      </c>
      <c r="K108" s="83">
        <v>128.19999999999999</v>
      </c>
      <c r="L108" s="83">
        <v>220.1</v>
      </c>
      <c r="M108" s="83">
        <v>67.400000000000006</v>
      </c>
      <c r="N108" s="34"/>
      <c r="O108" s="91"/>
      <c r="P108" s="91"/>
      <c r="Q108" s="91"/>
      <c r="R108" s="91"/>
      <c r="S108" s="91"/>
      <c r="T108" s="91"/>
      <c r="U108" s="91"/>
      <c r="V108" s="91"/>
    </row>
    <row r="109" spans="1:146" ht="364.95" customHeight="1">
      <c r="A109" s="23"/>
      <c r="B109" s="25"/>
      <c r="C109" s="26" t="s">
        <v>28</v>
      </c>
      <c r="D109" s="41"/>
      <c r="E109" s="38"/>
      <c r="F109" s="38"/>
      <c r="G109" s="64" t="s">
        <v>44</v>
      </c>
      <c r="H109" s="40">
        <v>1004</v>
      </c>
      <c r="I109" s="43" t="s">
        <v>52</v>
      </c>
      <c r="J109" s="40">
        <v>310</v>
      </c>
      <c r="K109" s="83">
        <v>13358.7</v>
      </c>
      <c r="L109" s="83">
        <v>14673.3</v>
      </c>
      <c r="M109" s="83">
        <v>4492</v>
      </c>
      <c r="N109" s="34"/>
      <c r="O109" s="92"/>
      <c r="P109" s="92"/>
      <c r="Q109" s="92"/>
      <c r="R109" s="91"/>
      <c r="S109" s="89"/>
      <c r="T109" s="89"/>
      <c r="U109" s="89"/>
      <c r="V109" s="91"/>
    </row>
    <row r="110" spans="1:146" ht="130.94999999999999" customHeight="1">
      <c r="A110" s="23">
        <v>27</v>
      </c>
      <c r="B110" s="25" t="s">
        <v>125</v>
      </c>
      <c r="C110" s="26" t="s">
        <v>26</v>
      </c>
      <c r="D110" s="38">
        <f>K110</f>
        <v>0</v>
      </c>
      <c r="E110" s="38">
        <v>90</v>
      </c>
      <c r="F110" s="38">
        <v>90</v>
      </c>
      <c r="G110" s="39"/>
      <c r="H110" s="40"/>
      <c r="I110" s="43"/>
      <c r="J110" s="40"/>
      <c r="K110" s="101">
        <f>K111</f>
        <v>0</v>
      </c>
      <c r="L110" s="101">
        <v>90</v>
      </c>
      <c r="M110" s="101">
        <v>90</v>
      </c>
      <c r="N110" s="34"/>
      <c r="O110" s="102">
        <v>0</v>
      </c>
      <c r="P110" s="102">
        <v>90</v>
      </c>
      <c r="Q110" s="102">
        <v>90</v>
      </c>
      <c r="R110" s="91"/>
      <c r="S110" s="94">
        <f>O110-K110</f>
        <v>0</v>
      </c>
      <c r="T110" s="94">
        <f t="shared" ref="T110:U110" si="46">P110-L110</f>
        <v>0</v>
      </c>
      <c r="U110" s="94">
        <f t="shared" si="46"/>
        <v>0</v>
      </c>
      <c r="V110" s="91"/>
    </row>
    <row r="111" spans="1:146" ht="243.6" customHeight="1">
      <c r="A111" s="23"/>
      <c r="B111" s="25"/>
      <c r="C111" s="26"/>
      <c r="D111" s="41"/>
      <c r="E111" s="38"/>
      <c r="F111" s="38"/>
      <c r="G111" s="42" t="s">
        <v>87</v>
      </c>
      <c r="H111" s="40">
        <v>1004</v>
      </c>
      <c r="I111" s="43" t="s">
        <v>65</v>
      </c>
      <c r="J111" s="40">
        <v>320</v>
      </c>
      <c r="K111" s="83">
        <v>0</v>
      </c>
      <c r="L111" s="83">
        <v>90</v>
      </c>
      <c r="M111" s="83">
        <v>90</v>
      </c>
      <c r="N111" s="34"/>
      <c r="O111" s="91"/>
      <c r="P111" s="91"/>
      <c r="Q111" s="91"/>
      <c r="R111" s="91"/>
      <c r="S111" s="91"/>
      <c r="T111" s="91"/>
      <c r="U111" s="91"/>
      <c r="V111" s="91"/>
    </row>
    <row r="112" spans="1:146" ht="216" customHeight="1">
      <c r="A112" s="77">
        <v>28</v>
      </c>
      <c r="B112" s="84" t="s">
        <v>126</v>
      </c>
      <c r="C112" s="80" t="s">
        <v>26</v>
      </c>
      <c r="D112" s="38">
        <f>K112</f>
        <v>13521</v>
      </c>
      <c r="E112" s="104">
        <f t="shared" ref="E112:F112" si="47">L112</f>
        <v>16159.9</v>
      </c>
      <c r="F112" s="104">
        <f t="shared" si="47"/>
        <v>17820</v>
      </c>
      <c r="G112" s="78"/>
      <c r="H112" s="85"/>
      <c r="I112" s="86"/>
      <c r="J112" s="85"/>
      <c r="K112" s="104">
        <f>K113</f>
        <v>13521</v>
      </c>
      <c r="L112" s="104">
        <f t="shared" ref="L112:M112" si="48">L113</f>
        <v>16159.9</v>
      </c>
      <c r="M112" s="104">
        <f t="shared" si="48"/>
        <v>17820</v>
      </c>
      <c r="N112" s="34"/>
      <c r="O112" s="91"/>
      <c r="P112" s="91"/>
      <c r="Q112" s="91"/>
      <c r="R112" s="91"/>
      <c r="S112" s="91"/>
      <c r="T112" s="91"/>
      <c r="U112" s="91"/>
      <c r="V112" s="91"/>
    </row>
    <row r="113" spans="1:146" ht="328.95" customHeight="1">
      <c r="A113" s="23"/>
      <c r="B113" s="18"/>
      <c r="C113" s="26"/>
      <c r="D113" s="41"/>
      <c r="E113" s="38"/>
      <c r="F113" s="38"/>
      <c r="G113" s="74" t="s">
        <v>164</v>
      </c>
      <c r="H113" s="40">
        <v>1004</v>
      </c>
      <c r="I113" s="43" t="s">
        <v>66</v>
      </c>
      <c r="J113" s="40">
        <v>320</v>
      </c>
      <c r="K113" s="83">
        <v>13521</v>
      </c>
      <c r="L113" s="83">
        <v>16159.9</v>
      </c>
      <c r="M113" s="83">
        <v>17820</v>
      </c>
      <c r="N113" s="34"/>
      <c r="O113" s="92"/>
      <c r="P113" s="92"/>
      <c r="Q113" s="92"/>
      <c r="R113" s="91"/>
      <c r="S113" s="89"/>
      <c r="T113" s="91"/>
      <c r="U113" s="91"/>
      <c r="V113" s="91"/>
    </row>
    <row r="114" spans="1:146" ht="112.5" customHeight="1">
      <c r="A114" s="23">
        <v>29</v>
      </c>
      <c r="B114" s="25" t="s">
        <v>127</v>
      </c>
      <c r="C114" s="26" t="s">
        <v>26</v>
      </c>
      <c r="D114" s="38">
        <f>K114</f>
        <v>6020.2000000000007</v>
      </c>
      <c r="E114" s="38">
        <f t="shared" ref="E114:F114" si="49">L114</f>
        <v>5794.2000000000007</v>
      </c>
      <c r="F114" s="38">
        <f t="shared" si="49"/>
        <v>5574.5</v>
      </c>
      <c r="G114" s="39"/>
      <c r="H114" s="40"/>
      <c r="I114" s="43"/>
      <c r="J114" s="40"/>
      <c r="K114" s="104">
        <f>K115+K116</f>
        <v>6020.2000000000007</v>
      </c>
      <c r="L114" s="104">
        <f t="shared" ref="L114:M114" si="50">L115+L116</f>
        <v>5794.2000000000007</v>
      </c>
      <c r="M114" s="104">
        <f t="shared" si="50"/>
        <v>5574.5</v>
      </c>
      <c r="N114" s="34"/>
      <c r="O114" s="92">
        <v>6020.2</v>
      </c>
      <c r="P114" s="92">
        <v>5794.2</v>
      </c>
      <c r="Q114" s="92">
        <v>5574.5</v>
      </c>
      <c r="R114" s="89">
        <f>O114-K114</f>
        <v>0</v>
      </c>
      <c r="S114" s="89">
        <f t="shared" ref="S114:T114" si="51">P114-L114</f>
        <v>0</v>
      </c>
      <c r="T114" s="89">
        <f t="shared" si="51"/>
        <v>0</v>
      </c>
      <c r="U114" s="91"/>
      <c r="V114" s="91"/>
    </row>
    <row r="115" spans="1:146" ht="228.6" customHeight="1">
      <c r="A115" s="23"/>
      <c r="B115" s="18"/>
      <c r="C115" s="26"/>
      <c r="D115" s="41"/>
      <c r="E115" s="44"/>
      <c r="F115" s="44"/>
      <c r="G115" s="47" t="s">
        <v>76</v>
      </c>
      <c r="H115" s="40">
        <v>1004</v>
      </c>
      <c r="I115" s="43" t="s">
        <v>64</v>
      </c>
      <c r="J115" s="40">
        <v>320</v>
      </c>
      <c r="K115" s="83">
        <v>5903.1</v>
      </c>
      <c r="L115" s="83">
        <v>5680.6</v>
      </c>
      <c r="M115" s="83">
        <v>5465.2</v>
      </c>
      <c r="N115" s="34"/>
      <c r="O115" s="92"/>
      <c r="P115" s="92"/>
      <c r="Q115" s="92"/>
      <c r="R115" s="89"/>
      <c r="S115" s="89"/>
      <c r="T115" s="89"/>
      <c r="U115" s="91"/>
      <c r="V115" s="91"/>
    </row>
    <row r="116" spans="1:146">
      <c r="A116" s="23"/>
      <c r="B116" s="25"/>
      <c r="C116" s="26"/>
      <c r="D116" s="41"/>
      <c r="E116" s="38"/>
      <c r="F116" s="38"/>
      <c r="G116" s="39"/>
      <c r="H116" s="40">
        <v>1004</v>
      </c>
      <c r="I116" s="43" t="s">
        <v>64</v>
      </c>
      <c r="J116" s="40">
        <v>240</v>
      </c>
      <c r="K116" s="83">
        <v>117.1</v>
      </c>
      <c r="L116" s="83">
        <v>113.6</v>
      </c>
      <c r="M116" s="83">
        <v>109.3</v>
      </c>
      <c r="N116" s="34"/>
      <c r="O116" s="91"/>
      <c r="P116" s="91"/>
      <c r="Q116" s="91"/>
      <c r="R116" s="91"/>
      <c r="S116" s="91"/>
      <c r="T116" s="91"/>
      <c r="U116" s="91"/>
      <c r="V116" s="91"/>
    </row>
    <row r="117" spans="1:146" ht="409.2" customHeight="1">
      <c r="A117" s="23">
        <v>30</v>
      </c>
      <c r="B117" s="25" t="s">
        <v>128</v>
      </c>
      <c r="C117" s="26" t="s">
        <v>26</v>
      </c>
      <c r="D117" s="38">
        <f>K117</f>
        <v>19064.900000000001</v>
      </c>
      <c r="E117" s="38">
        <f t="shared" ref="E117:F117" si="52">L117</f>
        <v>8389.7999999999993</v>
      </c>
      <c r="F117" s="38">
        <f t="shared" si="52"/>
        <v>8389.7999999999993</v>
      </c>
      <c r="G117" s="60"/>
      <c r="H117" s="44"/>
      <c r="I117" s="44"/>
      <c r="J117" s="44"/>
      <c r="K117" s="101">
        <f>K118</f>
        <v>19064.900000000001</v>
      </c>
      <c r="L117" s="101">
        <f t="shared" ref="L117:M117" si="53">L118</f>
        <v>8389.7999999999993</v>
      </c>
      <c r="M117" s="101">
        <f t="shared" si="53"/>
        <v>8389.7999999999993</v>
      </c>
      <c r="N117" s="34"/>
      <c r="O117" s="102" t="s">
        <v>165</v>
      </c>
      <c r="P117" s="102">
        <v>8389.7999999999993</v>
      </c>
      <c r="Q117" s="102">
        <v>8389.7999999999993</v>
      </c>
      <c r="R117" s="91"/>
      <c r="S117" s="103"/>
      <c r="T117" s="103"/>
      <c r="U117" s="103"/>
      <c r="V117" s="91"/>
    </row>
    <row r="118" spans="1:146" ht="274.2" customHeight="1">
      <c r="A118" s="27"/>
      <c r="B118" s="33"/>
      <c r="C118" s="29"/>
      <c r="D118" s="75"/>
      <c r="E118" s="38"/>
      <c r="F118" s="38"/>
      <c r="G118" s="42" t="s">
        <v>94</v>
      </c>
      <c r="H118" s="40">
        <v>1004</v>
      </c>
      <c r="I118" s="43" t="s">
        <v>97</v>
      </c>
      <c r="J118" s="40">
        <v>410</v>
      </c>
      <c r="K118" s="83">
        <v>19064.900000000001</v>
      </c>
      <c r="L118" s="83">
        <v>8389.7999999999993</v>
      </c>
      <c r="M118" s="83">
        <v>8389.7999999999993</v>
      </c>
      <c r="N118" s="34"/>
      <c r="O118" s="93"/>
      <c r="P118" s="92"/>
      <c r="Q118" s="92"/>
      <c r="R118" s="96"/>
      <c r="S118" s="91"/>
      <c r="T118" s="91"/>
      <c r="U118" s="91"/>
      <c r="V118" s="91"/>
    </row>
    <row r="119" spans="1:146" s="9" customFormat="1" ht="390.6" customHeight="1">
      <c r="A119" s="106">
        <v>31</v>
      </c>
      <c r="B119" s="110" t="s">
        <v>129</v>
      </c>
      <c r="C119" s="109" t="s">
        <v>29</v>
      </c>
      <c r="D119" s="38">
        <f>K119</f>
        <v>396844.79999999999</v>
      </c>
      <c r="E119" s="38">
        <f t="shared" ref="E119:F119" si="54">L119</f>
        <v>410412.6</v>
      </c>
      <c r="F119" s="38">
        <f t="shared" si="54"/>
        <v>427822.3</v>
      </c>
      <c r="G119" s="107"/>
      <c r="H119" s="107"/>
      <c r="I119" s="108"/>
      <c r="J119" s="107"/>
      <c r="K119" s="104">
        <f>K120+K121+K122</f>
        <v>396844.79999999999</v>
      </c>
      <c r="L119" s="104">
        <f t="shared" ref="L119:M119" si="55">L120+L121+L122</f>
        <v>410412.6</v>
      </c>
      <c r="M119" s="104">
        <f t="shared" si="55"/>
        <v>427822.3</v>
      </c>
      <c r="N119" s="76"/>
      <c r="O119" s="97"/>
      <c r="P119" s="97"/>
      <c r="Q119" s="97"/>
      <c r="R119" s="97"/>
      <c r="S119" s="97"/>
      <c r="T119" s="97"/>
      <c r="U119" s="97"/>
      <c r="V119" s="97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</row>
    <row r="120" spans="1:146" s="9" customFormat="1" ht="388.95" customHeight="1">
      <c r="A120" s="24"/>
      <c r="B120" s="25"/>
      <c r="C120" s="26"/>
      <c r="D120" s="38"/>
      <c r="E120" s="38"/>
      <c r="F120" s="38"/>
      <c r="G120" s="42" t="s">
        <v>75</v>
      </c>
      <c r="H120" s="43" t="s">
        <v>93</v>
      </c>
      <c r="I120" s="58" t="s">
        <v>95</v>
      </c>
      <c r="J120" s="39">
        <v>610</v>
      </c>
      <c r="K120" s="83">
        <f>91925+1012</f>
        <v>92937</v>
      </c>
      <c r="L120" s="83">
        <v>95912.6</v>
      </c>
      <c r="M120" s="83">
        <v>98759.1</v>
      </c>
      <c r="N120" s="76"/>
      <c r="O120" s="92">
        <v>396844.79999999999</v>
      </c>
      <c r="P120" s="92">
        <v>410412.6</v>
      </c>
      <c r="Q120" s="92">
        <v>427822.3</v>
      </c>
      <c r="R120" s="97"/>
      <c r="S120" s="99"/>
      <c r="T120" s="97"/>
      <c r="U120" s="97"/>
      <c r="V120" s="97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</row>
    <row r="121" spans="1:146" s="9" customFormat="1" ht="394.2" customHeight="1">
      <c r="A121" s="24"/>
      <c r="B121" s="25"/>
      <c r="C121" s="26"/>
      <c r="D121" s="38"/>
      <c r="E121" s="38"/>
      <c r="F121" s="38"/>
      <c r="G121" s="42" t="s">
        <v>75</v>
      </c>
      <c r="H121" s="43" t="s">
        <v>12</v>
      </c>
      <c r="I121" s="58" t="s">
        <v>95</v>
      </c>
      <c r="J121" s="39">
        <v>610</v>
      </c>
      <c r="K121" s="83">
        <v>7817.2</v>
      </c>
      <c r="L121" s="83">
        <v>8216.5</v>
      </c>
      <c r="M121" s="83">
        <v>8546.9</v>
      </c>
      <c r="N121" s="76"/>
      <c r="O121" s="98">
        <f>K120+K122+K121</f>
        <v>396844.79999999999</v>
      </c>
      <c r="P121" s="98">
        <f t="shared" ref="P121:Q121" si="56">L120+L122+L121</f>
        <v>410412.6</v>
      </c>
      <c r="Q121" s="98">
        <f t="shared" si="56"/>
        <v>427822.30000000005</v>
      </c>
      <c r="R121" s="97"/>
      <c r="S121" s="97"/>
      <c r="T121" s="97"/>
      <c r="U121" s="97"/>
      <c r="V121" s="97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</row>
    <row r="122" spans="1:146" s="9" customFormat="1" ht="391.2" customHeight="1">
      <c r="A122" s="23"/>
      <c r="B122" s="25"/>
      <c r="C122" s="26"/>
      <c r="D122" s="41"/>
      <c r="E122" s="44"/>
      <c r="F122" s="44"/>
      <c r="G122" s="42" t="s">
        <v>75</v>
      </c>
      <c r="H122" s="43" t="s">
        <v>92</v>
      </c>
      <c r="I122" s="43" t="s">
        <v>95</v>
      </c>
      <c r="J122" s="40">
        <v>610</v>
      </c>
      <c r="K122" s="83">
        <v>296090.59999999998</v>
      </c>
      <c r="L122" s="83">
        <v>306283.5</v>
      </c>
      <c r="M122" s="83">
        <v>320516.3</v>
      </c>
      <c r="N122" s="76"/>
      <c r="O122" s="99">
        <f>O120-O121</f>
        <v>0</v>
      </c>
      <c r="P122" s="97"/>
      <c r="Q122" s="97"/>
      <c r="R122" s="97"/>
      <c r="S122" s="97"/>
      <c r="T122" s="97"/>
      <c r="U122" s="97"/>
      <c r="V122" s="97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</row>
    <row r="123" spans="1:146" ht="217.95" customHeight="1">
      <c r="A123" s="23">
        <v>32</v>
      </c>
      <c r="B123" s="25" t="s">
        <v>130</v>
      </c>
      <c r="C123" s="26" t="s">
        <v>30</v>
      </c>
      <c r="D123" s="38">
        <f>K123</f>
        <v>1.4</v>
      </c>
      <c r="E123" s="38">
        <f t="shared" ref="E123:F123" si="57">L123</f>
        <v>1.5</v>
      </c>
      <c r="F123" s="38">
        <f t="shared" si="57"/>
        <v>1.3</v>
      </c>
      <c r="G123" s="42"/>
      <c r="H123" s="49" t="s">
        <v>33</v>
      </c>
      <c r="I123" s="49" t="s">
        <v>34</v>
      </c>
      <c r="J123" s="40"/>
      <c r="K123" s="104">
        <f>K124</f>
        <v>1.4</v>
      </c>
      <c r="L123" s="104">
        <f t="shared" ref="L123:M123" si="58">L124</f>
        <v>1.5</v>
      </c>
      <c r="M123" s="104">
        <f t="shared" si="58"/>
        <v>1.3</v>
      </c>
      <c r="N123" s="34"/>
      <c r="O123" s="91"/>
      <c r="P123" s="91"/>
      <c r="Q123" s="91"/>
      <c r="R123" s="91"/>
      <c r="S123" s="91"/>
      <c r="T123" s="91"/>
      <c r="U123" s="91"/>
      <c r="V123" s="91"/>
    </row>
    <row r="124" spans="1:146" ht="193.5" customHeight="1">
      <c r="A124" s="23"/>
      <c r="B124" s="19"/>
      <c r="C124" s="26"/>
      <c r="D124" s="41"/>
      <c r="E124" s="38"/>
      <c r="F124" s="38"/>
      <c r="G124" s="42" t="s">
        <v>32</v>
      </c>
      <c r="H124" s="43" t="s">
        <v>33</v>
      </c>
      <c r="I124" s="43" t="s">
        <v>34</v>
      </c>
      <c r="J124" s="40">
        <v>240</v>
      </c>
      <c r="K124" s="83">
        <v>1.4</v>
      </c>
      <c r="L124" s="83">
        <v>1.5</v>
      </c>
      <c r="M124" s="83">
        <v>1.3</v>
      </c>
      <c r="N124" s="34"/>
      <c r="O124" s="91"/>
      <c r="P124" s="91"/>
      <c r="Q124" s="91"/>
      <c r="R124" s="91"/>
      <c r="S124" s="91"/>
      <c r="T124" s="91"/>
      <c r="U124" s="91"/>
      <c r="V124" s="91"/>
    </row>
    <row r="125" spans="1:146" ht="217.95" hidden="1" customHeight="1">
      <c r="A125" s="111">
        <v>36</v>
      </c>
      <c r="B125" s="112" t="s">
        <v>131</v>
      </c>
      <c r="C125" s="113" t="s">
        <v>132</v>
      </c>
      <c r="D125" s="114">
        <v>0</v>
      </c>
      <c r="E125" s="114">
        <v>0</v>
      </c>
      <c r="F125" s="114">
        <v>0</v>
      </c>
      <c r="G125" s="112"/>
      <c r="H125" s="115"/>
      <c r="I125" s="115"/>
      <c r="J125" s="111"/>
      <c r="K125" s="114">
        <v>0</v>
      </c>
      <c r="L125" s="114">
        <v>0</v>
      </c>
      <c r="M125" s="114">
        <v>0</v>
      </c>
      <c r="N125" s="34"/>
      <c r="O125" s="91"/>
      <c r="P125" s="91"/>
      <c r="Q125" s="91"/>
      <c r="R125" s="91"/>
      <c r="S125" s="91"/>
      <c r="T125" s="91"/>
      <c r="U125" s="91"/>
      <c r="V125" s="91"/>
    </row>
    <row r="126" spans="1:146" ht="273" hidden="1" customHeight="1">
      <c r="A126" s="111"/>
      <c r="B126" s="112"/>
      <c r="C126" s="113"/>
      <c r="D126" s="114"/>
      <c r="E126" s="114"/>
      <c r="F126" s="114"/>
      <c r="G126" s="112" t="s">
        <v>47</v>
      </c>
      <c r="H126" s="115" t="s">
        <v>101</v>
      </c>
      <c r="I126" s="115" t="s">
        <v>133</v>
      </c>
      <c r="J126" s="111">
        <v>120</v>
      </c>
      <c r="K126" s="116">
        <v>0</v>
      </c>
      <c r="L126" s="116">
        <v>0</v>
      </c>
      <c r="M126" s="116">
        <v>0</v>
      </c>
      <c r="N126" s="34"/>
      <c r="O126" s="91"/>
      <c r="P126" s="91"/>
      <c r="Q126" s="91"/>
      <c r="R126" s="91"/>
      <c r="S126" s="91"/>
      <c r="T126" s="91"/>
      <c r="U126" s="91"/>
      <c r="V126" s="91"/>
    </row>
    <row r="127" spans="1:146" ht="273.60000000000002" hidden="1" customHeight="1">
      <c r="A127" s="111"/>
      <c r="B127" s="117"/>
      <c r="C127" s="113"/>
      <c r="D127" s="118"/>
      <c r="E127" s="114"/>
      <c r="F127" s="114"/>
      <c r="G127" s="112" t="s">
        <v>47</v>
      </c>
      <c r="H127" s="115" t="s">
        <v>46</v>
      </c>
      <c r="I127" s="115" t="s">
        <v>133</v>
      </c>
      <c r="J127" s="111">
        <v>240</v>
      </c>
      <c r="K127" s="116">
        <v>0</v>
      </c>
      <c r="L127" s="116">
        <v>0</v>
      </c>
      <c r="M127" s="116">
        <v>0</v>
      </c>
      <c r="N127" s="34"/>
      <c r="O127" s="91"/>
      <c r="P127" s="91"/>
      <c r="Q127" s="91"/>
      <c r="R127" s="91"/>
      <c r="S127" s="91"/>
      <c r="T127" s="91"/>
      <c r="U127" s="91"/>
      <c r="V127" s="91"/>
    </row>
    <row r="128" spans="1:146" ht="138" hidden="1" customHeight="1">
      <c r="A128" s="111">
        <v>37</v>
      </c>
      <c r="B128" s="117" t="s">
        <v>134</v>
      </c>
      <c r="C128" s="113" t="s">
        <v>31</v>
      </c>
      <c r="D128" s="114">
        <v>0</v>
      </c>
      <c r="E128" s="114">
        <v>0</v>
      </c>
      <c r="F128" s="114">
        <v>0</v>
      </c>
      <c r="G128" s="112"/>
      <c r="H128" s="115"/>
      <c r="I128" s="115"/>
      <c r="J128" s="111"/>
      <c r="K128" s="114">
        <v>0</v>
      </c>
      <c r="L128" s="114">
        <v>0</v>
      </c>
      <c r="M128" s="114">
        <v>0</v>
      </c>
      <c r="N128" s="34"/>
      <c r="O128" s="91"/>
      <c r="P128" s="91"/>
      <c r="Q128" s="91"/>
      <c r="R128" s="91"/>
      <c r="S128" s="91"/>
      <c r="T128" s="91"/>
      <c r="U128" s="91"/>
      <c r="V128" s="91"/>
    </row>
    <row r="129" spans="1:22" ht="175.95" hidden="1" customHeight="1">
      <c r="A129" s="111"/>
      <c r="B129" s="117"/>
      <c r="C129" s="113"/>
      <c r="D129" s="118"/>
      <c r="E129" s="114"/>
      <c r="F129" s="114"/>
      <c r="G129" s="112" t="s">
        <v>48</v>
      </c>
      <c r="H129" s="115" t="s">
        <v>49</v>
      </c>
      <c r="I129" s="115" t="s">
        <v>50</v>
      </c>
      <c r="J129" s="111">
        <v>320</v>
      </c>
      <c r="K129" s="116">
        <v>0</v>
      </c>
      <c r="L129" s="116">
        <v>0</v>
      </c>
      <c r="M129" s="116">
        <v>0</v>
      </c>
      <c r="N129" s="34"/>
      <c r="O129" s="91"/>
      <c r="P129" s="91"/>
      <c r="Q129" s="91"/>
      <c r="R129" s="91"/>
      <c r="S129" s="91"/>
      <c r="T129" s="91"/>
      <c r="U129" s="91"/>
      <c r="V129" s="91"/>
    </row>
    <row r="130" spans="1:22" ht="148.94999999999999" customHeight="1">
      <c r="A130" s="23">
        <v>33</v>
      </c>
      <c r="B130" s="25" t="s">
        <v>135</v>
      </c>
      <c r="C130" s="26"/>
      <c r="D130" s="38">
        <f>K130</f>
        <v>60955.6</v>
      </c>
      <c r="E130" s="38">
        <f t="shared" ref="E130:F130" si="59">L130</f>
        <v>0</v>
      </c>
      <c r="F130" s="38">
        <f t="shared" si="59"/>
        <v>0</v>
      </c>
      <c r="G130" s="64"/>
      <c r="H130" s="43"/>
      <c r="I130" s="43"/>
      <c r="J130" s="40"/>
      <c r="K130" s="104">
        <f>K131+K132</f>
        <v>60955.6</v>
      </c>
      <c r="L130" s="104">
        <f t="shared" ref="L130:M130" si="60">L131+L132</f>
        <v>0</v>
      </c>
      <c r="M130" s="104">
        <f t="shared" si="60"/>
        <v>0</v>
      </c>
      <c r="N130" s="34"/>
      <c r="O130" s="91"/>
      <c r="P130" s="91"/>
      <c r="Q130" s="91"/>
      <c r="R130" s="91"/>
      <c r="S130" s="91"/>
      <c r="T130" s="91"/>
      <c r="U130" s="91"/>
      <c r="V130" s="91"/>
    </row>
    <row r="131" spans="1:22" ht="269.39999999999998" customHeight="1">
      <c r="A131" s="23"/>
      <c r="B131" s="25"/>
      <c r="C131" s="26" t="s">
        <v>26</v>
      </c>
      <c r="D131" s="41"/>
      <c r="E131" s="38"/>
      <c r="F131" s="38"/>
      <c r="G131" s="64" t="s">
        <v>103</v>
      </c>
      <c r="H131" s="43" t="s">
        <v>49</v>
      </c>
      <c r="I131" s="43" t="s">
        <v>105</v>
      </c>
      <c r="J131" s="40">
        <v>240</v>
      </c>
      <c r="K131" s="83">
        <f>581.5-4.1</f>
        <v>577.4</v>
      </c>
      <c r="L131" s="83">
        <v>0</v>
      </c>
      <c r="M131" s="83">
        <v>0</v>
      </c>
      <c r="N131" s="34"/>
      <c r="O131" s="100">
        <v>60959.7</v>
      </c>
      <c r="P131" s="91"/>
      <c r="Q131" s="91"/>
      <c r="R131" s="91"/>
      <c r="S131" s="89">
        <f>O131-K131-K132</f>
        <v>4.0999999999985448</v>
      </c>
      <c r="T131" s="91"/>
      <c r="U131" s="91"/>
      <c r="V131" s="91"/>
    </row>
    <row r="132" spans="1:22" ht="182.4" customHeight="1">
      <c r="A132" s="23"/>
      <c r="B132" s="25"/>
      <c r="C132" s="26" t="s">
        <v>102</v>
      </c>
      <c r="D132" s="41"/>
      <c r="E132" s="38"/>
      <c r="F132" s="38"/>
      <c r="G132" s="64" t="s">
        <v>104</v>
      </c>
      <c r="H132" s="43" t="s">
        <v>49</v>
      </c>
      <c r="I132" s="43" t="s">
        <v>106</v>
      </c>
      <c r="J132" s="40">
        <v>320</v>
      </c>
      <c r="K132" s="83">
        <v>60378.2</v>
      </c>
      <c r="L132" s="83">
        <v>0</v>
      </c>
      <c r="M132" s="83">
        <v>0</v>
      </c>
      <c r="N132" s="34"/>
      <c r="O132" s="91"/>
      <c r="P132" s="91"/>
      <c r="Q132" s="91"/>
      <c r="R132" s="91"/>
      <c r="S132" s="91"/>
      <c r="T132" s="91"/>
      <c r="U132" s="91"/>
      <c r="V132" s="91"/>
    </row>
    <row r="133" spans="1:22">
      <c r="A133" s="27"/>
      <c r="B133" s="25"/>
      <c r="C133" s="29"/>
      <c r="D133" s="38">
        <f>D25+D28+D33+D36+D39+D42+D45+D48+D51+D54+D57+D60+D68+D71+D74+D78+D81+D84+D87+D90+D93+D96+D99+D101+D104+D107+D110+D112+D114+D117+D119+D123+D125+D128+D130</f>
        <v>821226.3</v>
      </c>
      <c r="E133" s="38">
        <f>E25+E28+E33+E36+E39+E42+E45+E48+E51+E54+E57+E60+E68+E71+E74+E78+E81+E84+E87+E90+E93+E96+E99+E101+E104+E107+E110+E112+E114+E117+E119+E123+E125+E128+E130</f>
        <v>778765.40000000014</v>
      </c>
      <c r="F133" s="38">
        <f>F25+F28+F33+F36+F39+F42+F45+F48+F51+F54+F57+F60+F68+F71+F74+F78+F81+F84+F87+F90+F93+F96+F99+F101+F104+F107+F110+F112+F114+F117+F119+F123+F125+F128+F130</f>
        <v>801230</v>
      </c>
      <c r="G133" s="67"/>
      <c r="H133" s="35"/>
      <c r="I133" s="35"/>
      <c r="J133" s="35"/>
      <c r="K133" s="104">
        <f>K25+K28+K33+K36+K39+K42+K45+K48+K51+K54+K57+K60+K68+K71+K74+K78+K81+K84+K87+K90+K93+K96+K99+K101+K104+K107+K110+K112+K114+K117+K119+K123+K125+K128+K130</f>
        <v>821226.3</v>
      </c>
      <c r="L133" s="104">
        <f>L25+L28+L33+L36+L39+L42+L45+L48+L51+L54+L57+L60+L68+L71+L74+L78+L81+L84+L87+L90+L93+L96+L99+L101+L104+L107+L110+L112+L114+L117+L119+L123+L125+L128+L130</f>
        <v>778765.4</v>
      </c>
      <c r="M133" s="104">
        <f>M25+M28+M33+M36+M39+M42+M45+M48+M51+M54+M57+M60+M68+M71+M74+M78+M81+M84+M87+M90+M93+M96+M99+M101+M104+M107+M110+M112+M114+M117+M119+M123+M125+M128+M130</f>
        <v>801230</v>
      </c>
      <c r="N133" s="34"/>
      <c r="O133" s="91"/>
      <c r="P133" s="91"/>
      <c r="Q133" s="91"/>
      <c r="R133" s="91"/>
      <c r="S133" s="91"/>
      <c r="T133" s="91"/>
      <c r="U133" s="91"/>
      <c r="V133" s="91"/>
    </row>
    <row r="134" spans="1:22" ht="15.6">
      <c r="A134" s="7"/>
      <c r="O134" s="91"/>
      <c r="P134" s="91"/>
      <c r="Q134" s="91"/>
      <c r="R134" s="91"/>
      <c r="S134" s="91"/>
      <c r="T134" s="91"/>
      <c r="U134" s="91"/>
      <c r="V134" s="91"/>
    </row>
    <row r="142" spans="1:22" ht="18.75" customHeight="1">
      <c r="B142" s="3"/>
    </row>
  </sheetData>
  <autoFilter ref="H23:J133"/>
  <mergeCells count="27">
    <mergeCell ref="A14:M14"/>
    <mergeCell ref="A15:M15"/>
    <mergeCell ref="A16:M16"/>
    <mergeCell ref="A17:M17"/>
    <mergeCell ref="K22:K23"/>
    <mergeCell ref="A20:M20"/>
    <mergeCell ref="A22:A23"/>
    <mergeCell ref="D22:D23"/>
    <mergeCell ref="B22:B23"/>
    <mergeCell ref="F22:F23"/>
    <mergeCell ref="E22:E23"/>
    <mergeCell ref="C22:C23"/>
    <mergeCell ref="G22:G23"/>
    <mergeCell ref="M22:M23"/>
    <mergeCell ref="H22:J22"/>
    <mergeCell ref="L22:L23"/>
    <mergeCell ref="A6:M6"/>
    <mergeCell ref="A1:M1"/>
    <mergeCell ref="A2:M2"/>
    <mergeCell ref="A3:M3"/>
    <mergeCell ref="A4:M4"/>
    <mergeCell ref="A5:M5"/>
    <mergeCell ref="G11:M11"/>
    <mergeCell ref="G9:M9"/>
    <mergeCell ref="G10:M10"/>
    <mergeCell ref="L7:M7"/>
    <mergeCell ref="I8:M8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2023-11-21T08:09:25Z</cp:lastPrinted>
  <dcterms:created xsi:type="dcterms:W3CDTF">2013-10-31T09:42:45Z</dcterms:created>
  <dcterms:modified xsi:type="dcterms:W3CDTF">2023-12-20T11:59:38Z</dcterms:modified>
</cp:coreProperties>
</file>