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'!$H$16:$J$126</definedName>
    <definedName name="_xlnm.Print_Area" localSheetId="0">'Приложение '!$A$5:$M$127</definedName>
  </definedNames>
  <calcPr calcId="124519"/>
</workbook>
</file>

<file path=xl/calcChain.xml><?xml version="1.0" encoding="utf-8"?>
<calcChain xmlns="http://schemas.openxmlformats.org/spreadsheetml/2006/main">
  <c r="V123" i="1"/>
  <c r="V116"/>
  <c r="V112"/>
  <c r="V110"/>
  <c r="V107"/>
  <c r="V105"/>
  <c r="V103"/>
  <c r="V100"/>
  <c r="V97"/>
  <c r="V94"/>
  <c r="V89"/>
  <c r="V86"/>
  <c r="V83"/>
  <c r="V80"/>
  <c r="V77"/>
  <c r="V74"/>
  <c r="V71"/>
  <c r="V70"/>
  <c r="V67" s="1"/>
  <c r="V61"/>
  <c r="V59"/>
  <c r="V54"/>
  <c r="V53" s="1"/>
  <c r="V50"/>
  <c r="V47"/>
  <c r="V44"/>
  <c r="V41"/>
  <c r="V38"/>
  <c r="V35"/>
  <c r="V32"/>
  <c r="V29"/>
  <c r="V26"/>
  <c r="V18"/>
  <c r="K80"/>
  <c r="D80" s="1"/>
  <c r="D74"/>
  <c r="K74"/>
  <c r="K77"/>
  <c r="D77" s="1"/>
  <c r="K61"/>
  <c r="D61" s="1"/>
  <c r="D26"/>
  <c r="K26"/>
  <c r="V126" l="1"/>
  <c r="S124"/>
  <c r="L105"/>
  <c r="E105" s="1"/>
  <c r="M105"/>
  <c r="F105" s="1"/>
  <c r="K105"/>
  <c r="D105" s="1"/>
  <c r="K103"/>
  <c r="D103" s="1"/>
  <c r="E67"/>
  <c r="F67"/>
  <c r="E44"/>
  <c r="F38"/>
  <c r="E35"/>
  <c r="F35"/>
  <c r="E29"/>
  <c r="F29"/>
  <c r="E21"/>
  <c r="F21"/>
  <c r="D21"/>
  <c r="L18"/>
  <c r="E18" s="1"/>
  <c r="M18"/>
  <c r="F18" s="1"/>
  <c r="K18"/>
  <c r="S18" s="1"/>
  <c r="O114"/>
  <c r="O115" s="1"/>
  <c r="K70"/>
  <c r="S70" s="1"/>
  <c r="T103"/>
  <c r="U103"/>
  <c r="T44"/>
  <c r="U38"/>
  <c r="T35"/>
  <c r="U35"/>
  <c r="T32"/>
  <c r="U32"/>
  <c r="S32"/>
  <c r="T29"/>
  <c r="U29"/>
  <c r="S29"/>
  <c r="U26"/>
  <c r="T26"/>
  <c r="S26"/>
  <c r="T21"/>
  <c r="U21"/>
  <c r="S21"/>
  <c r="T18"/>
  <c r="U18"/>
  <c r="T70"/>
  <c r="U70"/>
  <c r="P114"/>
  <c r="Q114"/>
  <c r="L123"/>
  <c r="E123" s="1"/>
  <c r="M123"/>
  <c r="F123" s="1"/>
  <c r="K123"/>
  <c r="D123" s="1"/>
  <c r="L116"/>
  <c r="E116" s="1"/>
  <c r="M116"/>
  <c r="F116" s="1"/>
  <c r="K116"/>
  <c r="D116" s="1"/>
  <c r="L112"/>
  <c r="E112" s="1"/>
  <c r="M112"/>
  <c r="F112" s="1"/>
  <c r="K112"/>
  <c r="D112" s="1"/>
  <c r="L110"/>
  <c r="E110" s="1"/>
  <c r="M110"/>
  <c r="F110" s="1"/>
  <c r="K110"/>
  <c r="D110" s="1"/>
  <c r="L107"/>
  <c r="E107" s="1"/>
  <c r="M107"/>
  <c r="F107" s="1"/>
  <c r="K107"/>
  <c r="D107" s="1"/>
  <c r="L100"/>
  <c r="E100" s="1"/>
  <c r="M100"/>
  <c r="F100" s="1"/>
  <c r="K100"/>
  <c r="D100" s="1"/>
  <c r="L97"/>
  <c r="E97" s="1"/>
  <c r="M97"/>
  <c r="F97" s="1"/>
  <c r="L94"/>
  <c r="E94" s="1"/>
  <c r="M94"/>
  <c r="F94" s="1"/>
  <c r="K94"/>
  <c r="D94" s="1"/>
  <c r="L89"/>
  <c r="E89" s="1"/>
  <c r="M89"/>
  <c r="F89" s="1"/>
  <c r="K89"/>
  <c r="D89" s="1"/>
  <c r="L86"/>
  <c r="E86" s="1"/>
  <c r="M86"/>
  <c r="F86" s="1"/>
  <c r="K86"/>
  <c r="D86" s="1"/>
  <c r="L83"/>
  <c r="E83" s="1"/>
  <c r="M83"/>
  <c r="F83" s="1"/>
  <c r="K83"/>
  <c r="D83" s="1"/>
  <c r="K71"/>
  <c r="D71" s="1"/>
  <c r="L54"/>
  <c r="M54"/>
  <c r="K54"/>
  <c r="M50"/>
  <c r="F50" s="1"/>
  <c r="L50"/>
  <c r="E50" s="1"/>
  <c r="K50"/>
  <c r="D50" s="1"/>
  <c r="L47"/>
  <c r="E47" s="1"/>
  <c r="M47"/>
  <c r="F47" s="1"/>
  <c r="K47"/>
  <c r="D47" s="1"/>
  <c r="M44"/>
  <c r="U44" s="1"/>
  <c r="K44"/>
  <c r="S44" s="1"/>
  <c r="L41"/>
  <c r="T41" s="1"/>
  <c r="M41"/>
  <c r="U41" s="1"/>
  <c r="K41"/>
  <c r="S41" s="1"/>
  <c r="L38"/>
  <c r="T38" s="1"/>
  <c r="K38"/>
  <c r="S38" s="1"/>
  <c r="K35"/>
  <c r="S35" s="1"/>
  <c r="L32"/>
  <c r="E32" s="1"/>
  <c r="M32"/>
  <c r="F32" s="1"/>
  <c r="K32"/>
  <c r="D32" s="1"/>
  <c r="K29"/>
  <c r="D29" s="1"/>
  <c r="K59"/>
  <c r="M59"/>
  <c r="L59"/>
  <c r="S103" l="1"/>
  <c r="D18"/>
  <c r="F44"/>
  <c r="D41"/>
  <c r="D38"/>
  <c r="F41"/>
  <c r="E38"/>
  <c r="D44"/>
  <c r="D35"/>
  <c r="E41"/>
  <c r="K67"/>
  <c r="D67" s="1"/>
  <c r="T97"/>
  <c r="U86"/>
  <c r="U83"/>
  <c r="S100"/>
  <c r="S83"/>
  <c r="U97"/>
  <c r="R107"/>
  <c r="T107"/>
  <c r="T86"/>
  <c r="T100"/>
  <c r="T94"/>
  <c r="U89"/>
  <c r="U94"/>
  <c r="U47"/>
  <c r="S86"/>
  <c r="S94"/>
  <c r="T83"/>
  <c r="S89"/>
  <c r="U100"/>
  <c r="S107"/>
  <c r="T89"/>
  <c r="S47"/>
  <c r="T47"/>
  <c r="K97"/>
  <c r="M53"/>
  <c r="M126" s="1"/>
  <c r="L53"/>
  <c r="L126" s="1"/>
  <c r="K53"/>
  <c r="D53" s="1"/>
  <c r="E126" l="1"/>
  <c r="F126"/>
  <c r="D97"/>
  <c r="D126" s="1"/>
  <c r="S97"/>
  <c r="K126"/>
</calcChain>
</file>

<file path=xl/sharedStrings.xml><?xml version="1.0" encoding="utf-8"?>
<sst xmlns="http://schemas.openxmlformats.org/spreadsheetml/2006/main" count="246" uniqueCount="162">
  <si>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</si>
  <si>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</si>
  <si>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</si>
  <si>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</si>
  <si>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</si>
  <si>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</si>
  <si>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</si>
  <si>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</si>
  <si>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</si>
  <si>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</si>
  <si>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</si>
  <si>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</si>
  <si>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</si>
  <si>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</si>
  <si>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</si>
  <si>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</si>
  <si>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</si>
  <si>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</si>
  <si>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</si>
  <si>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</si>
  <si>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</si>
  <si>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</si>
  <si>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</si>
  <si>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</si>
  <si>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</si>
  <si>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</si>
  <si>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</si>
  <si>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</si>
  <si>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</si>
  <si>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</si>
  <si>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</si>
  <si>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</si>
  <si>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</si>
  <si>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</si>
  <si>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</si>
  <si>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</si>
  <si>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</si>
  <si>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</si>
  <si>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</si>
  <si>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</si>
  <si>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</si>
  <si>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</si>
  <si>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</si>
  <si>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</si>
  <si>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</si>
  <si>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</si>
  <si>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</si>
  <si>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</si>
  <si>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</si>
  <si>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</si>
  <si>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</si>
  <si>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</si>
  <si>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</si>
  <si>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</si>
  <si>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</si>
  <si>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</si>
  <si>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</si>
  <si>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</si>
  <si>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</si>
  <si>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</si>
  <si>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</si>
  <si>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</si>
  <si>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</si>
  <si>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</si>
  <si>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</si>
  <si>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</si>
  <si>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</si>
  <si>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</si>
  <si>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</si>
  <si>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</si>
  <si>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</si>
  <si>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</si>
  <si>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</si>
  <si>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</si>
  <si>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</si>
  <si>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</si>
  <si>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</si>
  <si>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</si>
  <si>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</si>
  <si>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</si>
  <si>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</si>
  <si>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</si>
  <si>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</si>
  <si>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</si>
  <si>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</si>
  <si>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</si>
  <si>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</si>
  <si>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</si>
  <si>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</si>
  <si>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</si>
  <si>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</si>
  <si>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</si>
  <si>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</si>
  <si>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</si>
  <si>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</si>
  <si>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</si>
  <si>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</si>
  <si>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</si>
  <si>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</si>
  <si>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</si>
  <si>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</si>
  <si>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</si>
  <si>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</si>
  <si>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</si>
  <si>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</si>
  <si>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</si>
  <si>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</si>
  <si>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</si>
  <si>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</si>
  <si>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</si>
  <si>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</si>
  <si>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</si>
  <si>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</si>
  <si>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</si>
  <si>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</si>
  <si>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</si>
  <si>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</si>
  <si>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</si>
  <si>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</si>
  <si>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</si>
  <si>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</si>
  <si>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</si>
  <si>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</si>
  <si>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</si>
  <si>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</si>
  <si>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</si>
  <si>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</si>
  <si>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</si>
  <si>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</si>
  <si>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</si>
  <si>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</si>
  <si>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</si>
  <si>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</si>
  <si>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</si>
  <si>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</si>
  <si>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</si>
  <si>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</si>
  <si>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</si>
  <si>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</si>
  <si>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</si>
  <si>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</si>
  <si>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</si>
  <si>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</si>
  <si>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</si>
  <si>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</si>
  <si>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</si>
  <si>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</si>
  <si>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</si>
  <si>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</si>
  <si>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</si>
  <si>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</si>
  <si>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</si>
  <si>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2023 год    Сумма (тыс.руб)</t>
  </si>
  <si>
    <t>2025 год Сумма (тыс.руб)</t>
  </si>
  <si>
    <t>9990072290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</si>
  <si>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,1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, 1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статьи 13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</si>
  <si>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19 064,9</t>
  </si>
  <si>
    <t>2  02  30024 05  0000  150</t>
  </si>
  <si>
    <t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 «Об адресной социальной помощи в Ростовской области»</t>
  </si>
  <si>
    <t xml:space="preserve">Исполнение субвенций бюджета Орловского района  за 2023 год </t>
  </si>
  <si>
    <t>"Об отчете об исполнении бюджета Орловского района за 2023 год"</t>
  </si>
  <si>
    <t>Приложение 9</t>
  </si>
</sst>
</file>

<file path=xl/styles.xml><?xml version="1.0" encoding="utf-8"?>
<styleSheet xmlns="http://schemas.openxmlformats.org/spreadsheetml/2006/main">
  <numFmts count="5">
    <numFmt numFmtId="164" formatCode="000000"/>
    <numFmt numFmtId="165" formatCode="0.0"/>
    <numFmt numFmtId="166" formatCode="0.0_ ;\-0.0\ "/>
    <numFmt numFmtId="167" formatCode="#,##0.0"/>
    <numFmt numFmtId="168" formatCode="0.00000"/>
  </numFmts>
  <fonts count="2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Fill="1"/>
    <xf numFmtId="0" fontId="4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4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2" fillId="0" borderId="0" xfId="0" applyFont="1" applyFill="1" applyAlignment="1">
      <alignment horizontal="justify"/>
    </xf>
    <xf numFmtId="0" fontId="6" fillId="0" borderId="0" xfId="0" applyFont="1" applyFill="1"/>
    <xf numFmtId="0" fontId="0" fillId="0" borderId="0" xfId="0" applyFill="1" applyBorder="1"/>
    <xf numFmtId="0" fontId="6" fillId="0" borderId="0" xfId="0" applyFont="1" applyFill="1" applyBorder="1"/>
    <xf numFmtId="0" fontId="0" fillId="0" borderId="1" xfId="0" applyFill="1" applyBorder="1"/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0" fillId="0" borderId="0" xfId="0" applyFont="1" applyFill="1" applyBorder="1"/>
    <xf numFmtId="0" fontId="9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165" fontId="12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/>
    <xf numFmtId="0" fontId="1" fillId="0" borderId="1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0" fillId="0" borderId="0" xfId="0" applyNumberFormat="1" applyFill="1" applyBorder="1" applyAlignment="1">
      <alignment vertical="top"/>
    </xf>
    <xf numFmtId="165" fontId="9" fillId="0" borderId="2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4" fontId="15" fillId="0" borderId="0" xfId="0" applyNumberFormat="1" applyFont="1" applyAlignment="1">
      <alignment vertical="top" wrapText="1"/>
    </xf>
    <xf numFmtId="0" fontId="15" fillId="0" borderId="0" xfId="0" applyFont="1" applyAlignment="1">
      <alignment vertical="top" wrapText="1"/>
    </xf>
    <xf numFmtId="165" fontId="0" fillId="0" borderId="0" xfId="0" applyNumberFormat="1" applyFill="1" applyBorder="1" applyAlignment="1">
      <alignment vertical="top"/>
    </xf>
    <xf numFmtId="0" fontId="16" fillId="0" borderId="0" xfId="0" applyFont="1" applyAlignment="1">
      <alignment vertical="top" wrapText="1"/>
    </xf>
    <xf numFmtId="167" fontId="0" fillId="0" borderId="0" xfId="0" applyNumberForma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5" fontId="17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" fontId="18" fillId="0" borderId="0" xfId="0" applyNumberFormat="1" applyFont="1" applyAlignment="1">
      <alignment vertical="top"/>
    </xf>
    <xf numFmtId="2" fontId="9" fillId="0" borderId="1" xfId="0" applyNumberFormat="1" applyFont="1" applyFill="1" applyBorder="1" applyAlignment="1">
      <alignment horizontal="center" vertical="top" wrapText="1"/>
    </xf>
    <xf numFmtId="2" fontId="15" fillId="0" borderId="0" xfId="0" applyNumberFormat="1" applyFont="1" applyAlignment="1">
      <alignment vertical="top" wrapText="1"/>
    </xf>
    <xf numFmtId="2" fontId="0" fillId="0" borderId="0" xfId="0" applyNumberForma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165" fontId="20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168" fontId="19" fillId="0" borderId="1" xfId="0" applyNumberFormat="1" applyFont="1" applyFill="1" applyBorder="1" applyAlignment="1">
      <alignment horizontal="center" vertical="top" wrapText="1"/>
    </xf>
    <xf numFmtId="168" fontId="1" fillId="0" borderId="1" xfId="0" applyNumberFormat="1" applyFont="1" applyFill="1" applyBorder="1" applyAlignment="1">
      <alignment horizontal="center" vertical="top" wrapText="1"/>
    </xf>
    <xf numFmtId="168" fontId="20" fillId="0" borderId="1" xfId="0" applyNumberFormat="1" applyFont="1" applyFill="1" applyBorder="1" applyAlignment="1">
      <alignment horizontal="center" vertical="top" wrapText="1"/>
    </xf>
    <xf numFmtId="168" fontId="19" fillId="0" borderId="1" xfId="0" applyNumberFormat="1" applyFont="1" applyFill="1" applyBorder="1" applyAlignment="1">
      <alignment horizontal="center" wrapText="1"/>
    </xf>
    <xf numFmtId="168" fontId="20" fillId="0" borderId="2" xfId="0" applyNumberFormat="1" applyFont="1" applyFill="1" applyBorder="1" applyAlignment="1">
      <alignment horizontal="center" vertical="top" wrapText="1"/>
    </xf>
    <xf numFmtId="168" fontId="19" fillId="0" borderId="2" xfId="0" applyNumberFormat="1" applyFont="1" applyFill="1" applyBorder="1" applyAlignment="1">
      <alignment horizontal="center" vertical="top" wrapText="1"/>
    </xf>
    <xf numFmtId="168" fontId="19" fillId="0" borderId="2" xfId="0" applyNumberFormat="1" applyFont="1" applyFill="1" applyBorder="1" applyAlignment="1">
      <alignment horizontal="center" vertical="center" wrapText="1"/>
    </xf>
    <xf numFmtId="168" fontId="1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top" wrapText="1"/>
    </xf>
    <xf numFmtId="168" fontId="19" fillId="2" borderId="2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165" fontId="1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165" fontId="9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35"/>
  <sheetViews>
    <sheetView tabSelected="1" topLeftCell="A7" zoomScale="80" zoomScaleNormal="80" zoomScaleSheetLayoutView="100" workbookViewId="0">
      <selection activeCell="G22" sqref="G22"/>
    </sheetView>
  </sheetViews>
  <sheetFormatPr defaultColWidth="9.140625" defaultRowHeight="15"/>
  <cols>
    <col min="1" max="1" width="7" style="1" customWidth="1"/>
    <col min="2" max="2" width="28.28515625" style="1" customWidth="1"/>
    <col min="3" max="3" width="19.85546875" style="2" customWidth="1"/>
    <col min="4" max="4" width="13.140625" style="4" customWidth="1"/>
    <col min="5" max="5" width="9.85546875" style="1" hidden="1" customWidth="1"/>
    <col min="6" max="6" width="12" style="1" hidden="1" customWidth="1"/>
    <col min="7" max="7" width="68.85546875" style="1" customWidth="1"/>
    <col min="8" max="8" width="9.140625" style="1"/>
    <col min="9" max="9" width="17.140625" style="1" customWidth="1"/>
    <col min="10" max="10" width="9.140625" style="1"/>
    <col min="11" max="11" width="16.140625" style="6" customWidth="1"/>
    <col min="12" max="12" width="11.5703125" style="1" hidden="1" customWidth="1"/>
    <col min="13" max="13" width="14.28515625" style="1" hidden="1" customWidth="1"/>
    <col min="14" max="14" width="9.140625" style="9"/>
    <col min="15" max="17" width="13.7109375" style="9" hidden="1" customWidth="1"/>
    <col min="18" max="18" width="10.5703125" style="9" hidden="1" customWidth="1"/>
    <col min="19" max="19" width="9.85546875" style="9" hidden="1" customWidth="1"/>
    <col min="20" max="21" width="0" style="9" hidden="1" customWidth="1"/>
    <col min="22" max="22" width="13.85546875" style="9" hidden="1" customWidth="1"/>
    <col min="23" max="146" width="9.140625" style="9"/>
    <col min="147" max="16384" width="9.140625" style="1"/>
  </cols>
  <sheetData>
    <row r="1" spans="1:22" ht="15.75" hidden="1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22" ht="15.75" hidden="1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22" ht="15.75" hidden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22" ht="15.75" hidden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</row>
    <row r="5" spans="1:22" ht="15.75" hidden="1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22" ht="15.75" hidden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</row>
    <row r="7" spans="1:22" ht="15.7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22" ht="14.45" customHeight="1">
      <c r="A8" s="101" t="s">
        <v>161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1:22" ht="14.45" customHeight="1">
      <c r="A9" s="102" t="s">
        <v>56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22" ht="14.45" customHeight="1">
      <c r="A10" s="102" t="s">
        <v>160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22" ht="14.45" customHeight="1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</row>
    <row r="12" spans="1:22" ht="14.45" customHeight="1">
      <c r="G12" s="13"/>
      <c r="H12" s="13"/>
      <c r="I12" s="13"/>
      <c r="J12" s="13"/>
      <c r="K12" s="5"/>
      <c r="L12" s="13"/>
      <c r="M12" s="13"/>
    </row>
    <row r="13" spans="1:22" ht="15.75">
      <c r="A13" s="104" t="s">
        <v>159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5" spans="1:22" ht="51.75" customHeight="1">
      <c r="A15" s="105" t="s">
        <v>0</v>
      </c>
      <c r="B15" s="106" t="s">
        <v>2</v>
      </c>
      <c r="C15" s="107" t="s">
        <v>3</v>
      </c>
      <c r="D15" s="103" t="s">
        <v>152</v>
      </c>
      <c r="E15" s="105" t="s">
        <v>109</v>
      </c>
      <c r="F15" s="105" t="s">
        <v>153</v>
      </c>
      <c r="G15" s="106" t="s">
        <v>82</v>
      </c>
      <c r="H15" s="105" t="s">
        <v>4</v>
      </c>
      <c r="I15" s="105"/>
      <c r="J15" s="105"/>
      <c r="K15" s="103" t="s">
        <v>152</v>
      </c>
      <c r="L15" s="105" t="s">
        <v>109</v>
      </c>
      <c r="M15" s="105" t="s">
        <v>153</v>
      </c>
      <c r="N15" s="14"/>
      <c r="O15" s="51"/>
      <c r="P15" s="51"/>
      <c r="Q15" s="51"/>
      <c r="R15" s="51"/>
      <c r="S15" s="51"/>
      <c r="T15" s="51"/>
      <c r="U15" s="51"/>
      <c r="V15" s="51"/>
    </row>
    <row r="16" spans="1:22" ht="25.5">
      <c r="A16" s="105"/>
      <c r="B16" s="106"/>
      <c r="C16" s="107"/>
      <c r="D16" s="103"/>
      <c r="E16" s="105"/>
      <c r="F16" s="105"/>
      <c r="G16" s="106"/>
      <c r="H16" s="71" t="s">
        <v>5</v>
      </c>
      <c r="I16" s="71" t="s">
        <v>6</v>
      </c>
      <c r="J16" s="71" t="s">
        <v>7</v>
      </c>
      <c r="K16" s="103"/>
      <c r="L16" s="105"/>
      <c r="M16" s="105"/>
      <c r="N16" s="14"/>
      <c r="O16" s="51"/>
      <c r="P16" s="51"/>
      <c r="Q16" s="51"/>
      <c r="R16" s="51"/>
      <c r="S16" s="51"/>
      <c r="T16" s="51"/>
      <c r="U16" s="51"/>
      <c r="V16" s="51"/>
    </row>
    <row r="17" spans="1:22">
      <c r="A17" s="71">
        <v>1</v>
      </c>
      <c r="B17" s="71">
        <v>2</v>
      </c>
      <c r="C17" s="83">
        <v>3</v>
      </c>
      <c r="D17" s="16">
        <v>4</v>
      </c>
      <c r="E17" s="71">
        <v>5</v>
      </c>
      <c r="F17" s="71">
        <v>6</v>
      </c>
      <c r="G17" s="71">
        <v>5</v>
      </c>
      <c r="H17" s="71">
        <v>6</v>
      </c>
      <c r="I17" s="71">
        <v>7</v>
      </c>
      <c r="J17" s="71">
        <v>8</v>
      </c>
      <c r="K17" s="17">
        <v>9</v>
      </c>
      <c r="L17" s="15">
        <v>12</v>
      </c>
      <c r="M17" s="15">
        <v>13</v>
      </c>
      <c r="N17" s="14"/>
      <c r="O17" s="51"/>
      <c r="P17" s="51"/>
      <c r="Q17" s="51"/>
      <c r="R17" s="51"/>
      <c r="S17" s="51"/>
      <c r="T17" s="51"/>
      <c r="U17" s="51"/>
      <c r="V17" s="51"/>
    </row>
    <row r="18" spans="1:22" ht="43.9" customHeight="1">
      <c r="A18" s="46">
        <v>1</v>
      </c>
      <c r="B18" s="48" t="s">
        <v>111</v>
      </c>
      <c r="C18" s="84" t="s">
        <v>1</v>
      </c>
      <c r="D18" s="70">
        <f>K18</f>
        <v>20729.8</v>
      </c>
      <c r="E18" s="70">
        <f t="shared" ref="E18:F18" si="0">L18</f>
        <v>20226.5</v>
      </c>
      <c r="F18" s="70">
        <f t="shared" si="0"/>
        <v>20227.3</v>
      </c>
      <c r="G18" s="43"/>
      <c r="H18" s="46">
        <v>1003</v>
      </c>
      <c r="I18" s="47" t="s">
        <v>61</v>
      </c>
      <c r="J18" s="46"/>
      <c r="K18" s="70">
        <f>K19+K20</f>
        <v>20729.8</v>
      </c>
      <c r="L18" s="64">
        <f t="shared" ref="L18:M18" si="1">L19+L20</f>
        <v>20226.5</v>
      </c>
      <c r="M18" s="64">
        <f t="shared" si="1"/>
        <v>20227.3</v>
      </c>
      <c r="N18" s="14"/>
      <c r="O18" s="52">
        <v>21478.6</v>
      </c>
      <c r="P18" s="52">
        <v>20226.5</v>
      </c>
      <c r="Q18" s="52">
        <v>20227.3</v>
      </c>
      <c r="R18" s="51"/>
      <c r="S18" s="49">
        <f>O18-K18</f>
        <v>748.79999999999927</v>
      </c>
      <c r="T18" s="49">
        <f t="shared" ref="T18:U18" si="2">P18-L18</f>
        <v>0</v>
      </c>
      <c r="U18" s="49">
        <f t="shared" si="2"/>
        <v>0</v>
      </c>
      <c r="V18" s="75">
        <f>V19+V20</f>
        <v>20729.81092</v>
      </c>
    </row>
    <row r="19" spans="1:22" ht="48.6" customHeight="1">
      <c r="A19" s="46"/>
      <c r="B19" s="48"/>
      <c r="C19" s="84"/>
      <c r="D19" s="18"/>
      <c r="E19" s="71"/>
      <c r="F19" s="71"/>
      <c r="G19" s="48" t="s">
        <v>8</v>
      </c>
      <c r="H19" s="46">
        <v>1003</v>
      </c>
      <c r="I19" s="47" t="s">
        <v>61</v>
      </c>
      <c r="J19" s="46">
        <v>240</v>
      </c>
      <c r="K19" s="45">
        <v>283</v>
      </c>
      <c r="L19" s="45">
        <v>270</v>
      </c>
      <c r="M19" s="45">
        <v>270</v>
      </c>
      <c r="N19" s="14"/>
      <c r="O19" s="51"/>
      <c r="P19" s="51"/>
      <c r="Q19" s="51"/>
      <c r="R19" s="51"/>
      <c r="S19" s="51"/>
      <c r="T19" s="51"/>
      <c r="U19" s="51"/>
      <c r="V19" s="73">
        <v>283.03125999999997</v>
      </c>
    </row>
    <row r="20" spans="1:22" ht="14.25" customHeight="1">
      <c r="A20" s="46"/>
      <c r="B20" s="48"/>
      <c r="C20" s="84"/>
      <c r="D20" s="18"/>
      <c r="E20" s="71"/>
      <c r="F20" s="71"/>
      <c r="G20" s="43"/>
      <c r="H20" s="46">
        <v>1003</v>
      </c>
      <c r="I20" s="47" t="s">
        <v>61</v>
      </c>
      <c r="J20" s="46">
        <v>320</v>
      </c>
      <c r="K20" s="99">
        <v>20446.8</v>
      </c>
      <c r="L20" s="19">
        <v>19956.5</v>
      </c>
      <c r="M20" s="19">
        <v>19957.3</v>
      </c>
      <c r="N20" s="14"/>
      <c r="O20" s="51"/>
      <c r="P20" s="51"/>
      <c r="Q20" s="51"/>
      <c r="R20" s="51"/>
      <c r="S20" s="51"/>
      <c r="T20" s="51"/>
      <c r="U20" s="51"/>
      <c r="V20" s="76">
        <v>20446.77966</v>
      </c>
    </row>
    <row r="21" spans="1:22" ht="63.6" customHeight="1">
      <c r="A21" s="46">
        <v>2</v>
      </c>
      <c r="B21" s="48" t="s">
        <v>9</v>
      </c>
      <c r="C21" s="84" t="s">
        <v>22</v>
      </c>
      <c r="D21" s="70">
        <f>K21</f>
        <v>2372.5</v>
      </c>
      <c r="E21" s="70">
        <f t="shared" ref="E21:F21" si="3">L21</f>
        <v>1907.8</v>
      </c>
      <c r="F21" s="70">
        <f t="shared" si="3"/>
        <v>1979.1</v>
      </c>
      <c r="G21" s="43"/>
      <c r="H21" s="47" t="s">
        <v>88</v>
      </c>
      <c r="I21" s="47" t="s">
        <v>74</v>
      </c>
      <c r="J21" s="46"/>
      <c r="K21" s="70">
        <v>2372.5</v>
      </c>
      <c r="L21" s="64">
        <v>1907.8</v>
      </c>
      <c r="M21" s="64">
        <v>1979.1</v>
      </c>
      <c r="N21" s="14"/>
      <c r="O21" s="52">
        <v>2372.5</v>
      </c>
      <c r="P21" s="52">
        <v>1907.8</v>
      </c>
      <c r="Q21" s="52">
        <v>1979.1</v>
      </c>
      <c r="R21" s="51"/>
      <c r="S21" s="49">
        <f>O21-K21</f>
        <v>0</v>
      </c>
      <c r="T21" s="49">
        <f t="shared" ref="T21:U21" si="4">P21-L21</f>
        <v>0</v>
      </c>
      <c r="U21" s="49">
        <f t="shared" si="4"/>
        <v>0</v>
      </c>
      <c r="V21" s="75">
        <v>2372.5</v>
      </c>
    </row>
    <row r="22" spans="1:22" ht="46.15" customHeight="1">
      <c r="A22" s="46"/>
      <c r="B22" s="48"/>
      <c r="C22" s="84"/>
      <c r="D22" s="18"/>
      <c r="E22" s="71"/>
      <c r="F22" s="71"/>
      <c r="G22" s="20" t="s">
        <v>78</v>
      </c>
      <c r="H22" s="47" t="s">
        <v>88</v>
      </c>
      <c r="I22" s="47" t="s">
        <v>74</v>
      </c>
      <c r="J22" s="46">
        <v>120</v>
      </c>
      <c r="K22" s="45">
        <v>1500.2</v>
      </c>
      <c r="L22" s="46">
        <v>1601.8</v>
      </c>
      <c r="M22" s="45">
        <v>1660.9</v>
      </c>
      <c r="N22" s="14"/>
      <c r="O22" s="51"/>
      <c r="P22" s="51"/>
      <c r="Q22" s="51"/>
      <c r="R22" s="51"/>
      <c r="S22" s="51"/>
      <c r="T22" s="51"/>
      <c r="U22" s="51"/>
      <c r="V22" s="73">
        <v>1500.2190000000001</v>
      </c>
    </row>
    <row r="23" spans="1:22">
      <c r="A23" s="46"/>
      <c r="B23" s="48"/>
      <c r="C23" s="84"/>
      <c r="D23" s="18"/>
      <c r="E23" s="71"/>
      <c r="F23" s="71"/>
      <c r="G23" s="43"/>
      <c r="H23" s="47" t="s">
        <v>88</v>
      </c>
      <c r="I23" s="47" t="s">
        <v>74</v>
      </c>
      <c r="J23" s="46">
        <v>240</v>
      </c>
      <c r="K23" s="45">
        <v>313.7</v>
      </c>
      <c r="L23" s="46">
        <v>304.8</v>
      </c>
      <c r="M23" s="45">
        <v>317</v>
      </c>
      <c r="N23" s="14"/>
      <c r="O23" s="51"/>
      <c r="P23" s="51"/>
      <c r="Q23" s="51"/>
      <c r="R23" s="51"/>
      <c r="S23" s="51"/>
      <c r="T23" s="51"/>
      <c r="U23" s="51"/>
      <c r="V23" s="73">
        <v>313.7</v>
      </c>
    </row>
    <row r="24" spans="1:22">
      <c r="A24" s="46"/>
      <c r="B24" s="48"/>
      <c r="C24" s="84"/>
      <c r="D24" s="18"/>
      <c r="E24" s="71"/>
      <c r="F24" s="71"/>
      <c r="G24" s="43"/>
      <c r="H24" s="47" t="s">
        <v>88</v>
      </c>
      <c r="I24" s="47" t="s">
        <v>74</v>
      </c>
      <c r="J24" s="46">
        <v>850</v>
      </c>
      <c r="K24" s="45">
        <v>1.2</v>
      </c>
      <c r="L24" s="46">
        <v>1.2</v>
      </c>
      <c r="M24" s="45">
        <v>1.2</v>
      </c>
      <c r="N24" s="14"/>
      <c r="O24" s="51"/>
      <c r="P24" s="51"/>
      <c r="Q24" s="51"/>
      <c r="R24" s="51"/>
      <c r="S24" s="51"/>
      <c r="T24" s="51"/>
      <c r="U24" s="51"/>
      <c r="V24" s="73">
        <v>1.181</v>
      </c>
    </row>
    <row r="25" spans="1:22">
      <c r="A25" s="46"/>
      <c r="B25" s="48"/>
      <c r="C25" s="84"/>
      <c r="D25" s="18"/>
      <c r="E25" s="71"/>
      <c r="F25" s="71"/>
      <c r="G25" s="43"/>
      <c r="H25" s="47" t="s">
        <v>88</v>
      </c>
      <c r="I25" s="47" t="s">
        <v>154</v>
      </c>
      <c r="J25" s="46">
        <v>120</v>
      </c>
      <c r="K25" s="45">
        <v>557.4</v>
      </c>
      <c r="L25" s="46">
        <v>0</v>
      </c>
      <c r="M25" s="45">
        <v>0</v>
      </c>
      <c r="N25" s="14"/>
      <c r="O25" s="51"/>
      <c r="P25" s="51"/>
      <c r="Q25" s="51"/>
      <c r="R25" s="51"/>
      <c r="S25" s="51"/>
      <c r="T25" s="51"/>
      <c r="U25" s="51"/>
      <c r="V25" s="73">
        <v>557.4</v>
      </c>
    </row>
    <row r="26" spans="1:22" ht="73.150000000000006" customHeight="1">
      <c r="A26" s="46">
        <v>3</v>
      </c>
      <c r="B26" s="48" t="s">
        <v>112</v>
      </c>
      <c r="C26" s="84" t="s">
        <v>23</v>
      </c>
      <c r="D26" s="70">
        <f>K26</f>
        <v>435.2</v>
      </c>
      <c r="E26" s="71">
        <v>432.4</v>
      </c>
      <c r="F26" s="70">
        <v>449.6</v>
      </c>
      <c r="G26" s="21"/>
      <c r="H26" s="47" t="s">
        <v>46</v>
      </c>
      <c r="I26" s="47" t="s">
        <v>68</v>
      </c>
      <c r="J26" s="46"/>
      <c r="K26" s="70">
        <f>K27+K28</f>
        <v>435.2</v>
      </c>
      <c r="L26" s="65">
        <v>432.4</v>
      </c>
      <c r="M26" s="64">
        <v>449.6</v>
      </c>
      <c r="N26" s="14"/>
      <c r="O26" s="53">
        <v>435.3</v>
      </c>
      <c r="P26" s="53">
        <v>432.4</v>
      </c>
      <c r="Q26" s="53">
        <v>449.6</v>
      </c>
      <c r="R26" s="51"/>
      <c r="S26" s="49">
        <f>O26-K26</f>
        <v>0.10000000000002274</v>
      </c>
      <c r="T26" s="49">
        <f t="shared" ref="T26" si="5">P26-L26</f>
        <v>0</v>
      </c>
      <c r="U26" s="49">
        <f t="shared" ref="U26" si="6">Q26-M26</f>
        <v>0</v>
      </c>
      <c r="V26" s="75">
        <f>V27+V28</f>
        <v>435.21159999999998</v>
      </c>
    </row>
    <row r="27" spans="1:22" ht="68.45" customHeight="1">
      <c r="A27" s="46"/>
      <c r="B27" s="48"/>
      <c r="C27" s="84"/>
      <c r="D27" s="18"/>
      <c r="E27" s="71"/>
      <c r="F27" s="71"/>
      <c r="G27" s="48" t="s">
        <v>15</v>
      </c>
      <c r="H27" s="47" t="s">
        <v>46</v>
      </c>
      <c r="I27" s="47" t="s">
        <v>68</v>
      </c>
      <c r="J27" s="46">
        <v>320</v>
      </c>
      <c r="K27" s="45">
        <v>431</v>
      </c>
      <c r="L27" s="45">
        <v>428.2</v>
      </c>
      <c r="M27" s="45">
        <v>445.2</v>
      </c>
      <c r="N27" s="14"/>
      <c r="O27" s="53"/>
      <c r="P27" s="53"/>
      <c r="Q27" s="53"/>
      <c r="R27" s="51"/>
      <c r="S27" s="51"/>
      <c r="T27" s="51"/>
      <c r="U27" s="51"/>
      <c r="V27" s="73">
        <v>431.03059999999999</v>
      </c>
    </row>
    <row r="28" spans="1:22" ht="19.5" customHeight="1">
      <c r="A28" s="46"/>
      <c r="B28" s="48"/>
      <c r="C28" s="84"/>
      <c r="D28" s="18"/>
      <c r="E28" s="71"/>
      <c r="F28" s="71"/>
      <c r="G28" s="48"/>
      <c r="H28" s="47" t="s">
        <v>46</v>
      </c>
      <c r="I28" s="47" t="s">
        <v>68</v>
      </c>
      <c r="J28" s="46">
        <v>240</v>
      </c>
      <c r="K28" s="45">
        <v>4.2</v>
      </c>
      <c r="L28" s="45">
        <v>4.2</v>
      </c>
      <c r="M28" s="45">
        <v>4.4000000000000004</v>
      </c>
      <c r="N28" s="14"/>
      <c r="O28" s="51"/>
      <c r="P28" s="51"/>
      <c r="Q28" s="51"/>
      <c r="R28" s="51"/>
      <c r="S28" s="51"/>
      <c r="T28" s="51"/>
      <c r="U28" s="51"/>
      <c r="V28" s="73">
        <v>4.181</v>
      </c>
    </row>
    <row r="29" spans="1:22" ht="126" customHeight="1">
      <c r="A29" s="46">
        <v>4</v>
      </c>
      <c r="B29" s="48" t="s">
        <v>148</v>
      </c>
      <c r="C29" s="84" t="s">
        <v>26</v>
      </c>
      <c r="D29" s="70">
        <f>K29</f>
        <v>23936.7</v>
      </c>
      <c r="E29" s="70">
        <f t="shared" ref="E29:F29" si="7">L29</f>
        <v>26574.3</v>
      </c>
      <c r="F29" s="70">
        <f t="shared" si="7"/>
        <v>27615.8</v>
      </c>
      <c r="G29" s="43"/>
      <c r="H29" s="46"/>
      <c r="I29" s="47"/>
      <c r="J29" s="46"/>
      <c r="K29" s="70">
        <f>K30+K31</f>
        <v>23936.7</v>
      </c>
      <c r="L29" s="64">
        <v>26574.3</v>
      </c>
      <c r="M29" s="64">
        <v>27615.8</v>
      </c>
      <c r="N29" s="14"/>
      <c r="O29" s="52">
        <v>25459</v>
      </c>
      <c r="P29" s="52">
        <v>26574.3</v>
      </c>
      <c r="Q29" s="52">
        <v>27615.8</v>
      </c>
      <c r="R29" s="51"/>
      <c r="S29" s="49">
        <f>O29-K30-K31</f>
        <v>1522.2999999999993</v>
      </c>
      <c r="T29" s="49">
        <f t="shared" ref="T29:U29" si="8">P29-L30-L31</f>
        <v>0</v>
      </c>
      <c r="U29" s="49">
        <f t="shared" si="8"/>
        <v>0</v>
      </c>
      <c r="V29" s="75">
        <f>V30+V31</f>
        <v>23936.707000000002</v>
      </c>
    </row>
    <row r="30" spans="1:22" ht="84.6" customHeight="1">
      <c r="A30" s="46"/>
      <c r="B30" s="48"/>
      <c r="C30" s="84"/>
      <c r="D30" s="18"/>
      <c r="E30" s="71"/>
      <c r="F30" s="71"/>
      <c r="G30" s="22" t="s">
        <v>149</v>
      </c>
      <c r="H30" s="46">
        <v>1003</v>
      </c>
      <c r="I30" s="47" t="s">
        <v>150</v>
      </c>
      <c r="J30" s="46">
        <v>240</v>
      </c>
      <c r="K30" s="45">
        <v>299.2</v>
      </c>
      <c r="L30" s="45">
        <v>305</v>
      </c>
      <c r="M30" s="45">
        <v>330</v>
      </c>
      <c r="N30" s="14"/>
      <c r="O30" s="52"/>
      <c r="P30" s="52"/>
      <c r="Q30" s="52"/>
      <c r="R30" s="51"/>
      <c r="S30" s="49"/>
      <c r="T30" s="49"/>
      <c r="U30" s="49"/>
      <c r="V30" s="73">
        <v>299.18212</v>
      </c>
    </row>
    <row r="31" spans="1:22">
      <c r="A31" s="46"/>
      <c r="B31" s="48"/>
      <c r="C31" s="84"/>
      <c r="D31" s="18"/>
      <c r="E31" s="71"/>
      <c r="F31" s="71"/>
      <c r="G31" s="43"/>
      <c r="H31" s="46">
        <v>1003</v>
      </c>
      <c r="I31" s="47" t="s">
        <v>150</v>
      </c>
      <c r="J31" s="46">
        <v>320</v>
      </c>
      <c r="K31" s="45">
        <v>23637.5</v>
      </c>
      <c r="L31" s="46">
        <v>26269.3</v>
      </c>
      <c r="M31" s="45">
        <v>27285.8</v>
      </c>
      <c r="N31" s="14"/>
      <c r="O31" s="51"/>
      <c r="P31" s="51"/>
      <c r="Q31" s="51"/>
      <c r="R31" s="51"/>
      <c r="S31" s="51"/>
      <c r="T31" s="51"/>
      <c r="U31" s="51"/>
      <c r="V31" s="73">
        <v>23637.524880000001</v>
      </c>
    </row>
    <row r="32" spans="1:22" ht="63.6" customHeight="1">
      <c r="A32" s="46">
        <v>5</v>
      </c>
      <c r="B32" s="48" t="s">
        <v>135</v>
      </c>
      <c r="C32" s="84" t="s">
        <v>26</v>
      </c>
      <c r="D32" s="70">
        <f>K32</f>
        <v>252.6</v>
      </c>
      <c r="E32" s="70">
        <f t="shared" ref="E32:F32" si="9">L32</f>
        <v>185.3</v>
      </c>
      <c r="F32" s="70">
        <f t="shared" si="9"/>
        <v>192.79999999999998</v>
      </c>
      <c r="G32" s="43"/>
      <c r="H32" s="46"/>
      <c r="I32" s="47"/>
      <c r="J32" s="46"/>
      <c r="K32" s="70">
        <f>K33+K34</f>
        <v>252.6</v>
      </c>
      <c r="L32" s="64">
        <f t="shared" ref="L32:M32" si="10">L33+L34</f>
        <v>185.3</v>
      </c>
      <c r="M32" s="64">
        <f t="shared" si="10"/>
        <v>192.79999999999998</v>
      </c>
      <c r="N32" s="14"/>
      <c r="O32" s="53">
        <v>278.2</v>
      </c>
      <c r="P32" s="53">
        <v>185.3</v>
      </c>
      <c r="Q32" s="53">
        <v>192.8</v>
      </c>
      <c r="R32" s="51"/>
      <c r="S32" s="54">
        <f>O32-K33-K34</f>
        <v>25.599999999999966</v>
      </c>
      <c r="T32" s="54">
        <f t="shared" ref="T32:U32" si="11">P32-L33-L34</f>
        <v>0</v>
      </c>
      <c r="U32" s="54">
        <f t="shared" si="11"/>
        <v>0</v>
      </c>
      <c r="V32" s="75">
        <f>V33+V34</f>
        <v>252.61656000000002</v>
      </c>
    </row>
    <row r="33" spans="1:22" ht="58.15" customHeight="1">
      <c r="A33" s="46"/>
      <c r="B33" s="48"/>
      <c r="C33" s="84"/>
      <c r="D33" s="18"/>
      <c r="E33" s="71"/>
      <c r="F33" s="71"/>
      <c r="G33" s="48" t="s">
        <v>137</v>
      </c>
      <c r="H33" s="46">
        <v>1004</v>
      </c>
      <c r="I33" s="47" t="s">
        <v>136</v>
      </c>
      <c r="J33" s="46">
        <v>240</v>
      </c>
      <c r="K33" s="45">
        <v>1.1000000000000001</v>
      </c>
      <c r="L33" s="45">
        <v>1.5</v>
      </c>
      <c r="M33" s="45">
        <v>1.7</v>
      </c>
      <c r="N33" s="14"/>
      <c r="O33" s="53"/>
      <c r="P33" s="53"/>
      <c r="Q33" s="53"/>
      <c r="R33" s="51"/>
      <c r="S33" s="54"/>
      <c r="T33" s="54"/>
      <c r="U33" s="54"/>
      <c r="V33" s="73">
        <v>1.0909199999999999</v>
      </c>
    </row>
    <row r="34" spans="1:22" ht="19.149999999999999" customHeight="1">
      <c r="A34" s="46"/>
      <c r="B34" s="48"/>
      <c r="C34" s="84"/>
      <c r="D34" s="18"/>
      <c r="E34" s="71"/>
      <c r="F34" s="71"/>
      <c r="G34" s="48"/>
      <c r="H34" s="46">
        <v>1004</v>
      </c>
      <c r="I34" s="47" t="s">
        <v>136</v>
      </c>
      <c r="J34" s="46">
        <v>320</v>
      </c>
      <c r="K34" s="45">
        <v>251.5</v>
      </c>
      <c r="L34" s="46">
        <v>183.8</v>
      </c>
      <c r="M34" s="45">
        <v>191.1</v>
      </c>
      <c r="N34" s="14"/>
      <c r="O34" s="51"/>
      <c r="P34" s="51"/>
      <c r="Q34" s="51"/>
      <c r="R34" s="51"/>
      <c r="S34" s="51"/>
      <c r="T34" s="51"/>
      <c r="U34" s="51"/>
      <c r="V34" s="73">
        <v>251.52564000000001</v>
      </c>
    </row>
    <row r="35" spans="1:22" ht="96.6" customHeight="1">
      <c r="A35" s="46">
        <v>6</v>
      </c>
      <c r="B35" s="48" t="s">
        <v>138</v>
      </c>
      <c r="C35" s="84" t="s">
        <v>24</v>
      </c>
      <c r="D35" s="50">
        <f>K35</f>
        <v>404.40000000000003</v>
      </c>
      <c r="E35" s="50">
        <f t="shared" ref="E35:F35" si="12">L35</f>
        <v>496.5</v>
      </c>
      <c r="F35" s="50">
        <f t="shared" si="12"/>
        <v>515.79999999999995</v>
      </c>
      <c r="G35" s="43"/>
      <c r="H35" s="46"/>
      <c r="I35" s="47"/>
      <c r="J35" s="46"/>
      <c r="K35" s="50">
        <f>K36+K37</f>
        <v>404.40000000000003</v>
      </c>
      <c r="L35" s="50">
        <v>496.5</v>
      </c>
      <c r="M35" s="50">
        <v>515.79999999999995</v>
      </c>
      <c r="N35" s="14"/>
      <c r="O35" s="53">
        <v>411.2</v>
      </c>
      <c r="P35" s="53">
        <v>496.5</v>
      </c>
      <c r="Q35" s="53">
        <v>515.79999999999995</v>
      </c>
      <c r="R35" s="51"/>
      <c r="S35" s="54">
        <f>O35-K35</f>
        <v>6.7999999999999545</v>
      </c>
      <c r="T35" s="54">
        <f t="shared" ref="T35:U35" si="13">P35-L35</f>
        <v>0</v>
      </c>
      <c r="U35" s="54">
        <f t="shared" si="13"/>
        <v>0</v>
      </c>
      <c r="V35" s="77">
        <f>V36+V37</f>
        <v>404.38464999999997</v>
      </c>
    </row>
    <row r="36" spans="1:22" ht="75" customHeight="1">
      <c r="A36" s="46"/>
      <c r="B36" s="48"/>
      <c r="C36" s="84"/>
      <c r="D36" s="18"/>
      <c r="E36" s="71"/>
      <c r="F36" s="71"/>
      <c r="G36" s="48" t="s">
        <v>139</v>
      </c>
      <c r="H36" s="46">
        <v>1003</v>
      </c>
      <c r="I36" s="47" t="s">
        <v>140</v>
      </c>
      <c r="J36" s="46">
        <v>240</v>
      </c>
      <c r="K36" s="28">
        <v>4.5999999999999996</v>
      </c>
      <c r="L36" s="27">
        <v>7.2</v>
      </c>
      <c r="M36" s="27">
        <v>7.5</v>
      </c>
      <c r="N36" s="14"/>
      <c r="O36" s="53"/>
      <c r="P36" s="53"/>
      <c r="Q36" s="53"/>
      <c r="R36" s="51"/>
      <c r="S36" s="54"/>
      <c r="T36" s="54"/>
      <c r="U36" s="54"/>
      <c r="V36" s="78">
        <v>4.56447</v>
      </c>
    </row>
    <row r="37" spans="1:22">
      <c r="A37" s="46"/>
      <c r="B37" s="48"/>
      <c r="C37" s="84"/>
      <c r="D37" s="18"/>
      <c r="E37" s="71"/>
      <c r="F37" s="71"/>
      <c r="G37" s="43"/>
      <c r="H37" s="46">
        <v>1003</v>
      </c>
      <c r="I37" s="47" t="s">
        <v>140</v>
      </c>
      <c r="J37" s="46">
        <v>320</v>
      </c>
      <c r="K37" s="45">
        <v>399.8</v>
      </c>
      <c r="L37" s="46">
        <v>489.3</v>
      </c>
      <c r="M37" s="46">
        <v>508.3</v>
      </c>
      <c r="N37" s="14"/>
      <c r="O37" s="51"/>
      <c r="P37" s="51"/>
      <c r="Q37" s="51"/>
      <c r="R37" s="51"/>
      <c r="S37" s="51"/>
      <c r="T37" s="51"/>
      <c r="U37" s="51"/>
      <c r="V37" s="73">
        <v>399.82017999999999</v>
      </c>
    </row>
    <row r="38" spans="1:22" ht="84.6" customHeight="1">
      <c r="A38" s="46">
        <v>7</v>
      </c>
      <c r="B38" s="48" t="s">
        <v>113</v>
      </c>
      <c r="C38" s="84" t="s">
        <v>25</v>
      </c>
      <c r="D38" s="50">
        <f>K38</f>
        <v>2253.7999999999997</v>
      </c>
      <c r="E38" s="50">
        <f t="shared" ref="E38:F38" si="14">L38</f>
        <v>4011.2999999999997</v>
      </c>
      <c r="F38" s="50">
        <f t="shared" si="14"/>
        <v>4163.8</v>
      </c>
      <c r="G38" s="43"/>
      <c r="H38" s="46"/>
      <c r="I38" s="47"/>
      <c r="J38" s="46"/>
      <c r="K38" s="50">
        <f>K39+K40</f>
        <v>2253.7999999999997</v>
      </c>
      <c r="L38" s="50">
        <f>L39+L40</f>
        <v>4011.2999999999997</v>
      </c>
      <c r="M38" s="50">
        <v>4163.8</v>
      </c>
      <c r="N38" s="14"/>
      <c r="O38" s="52">
        <v>2280</v>
      </c>
      <c r="P38" s="52">
        <v>4011.3</v>
      </c>
      <c r="Q38" s="52">
        <v>4163.8</v>
      </c>
      <c r="R38" s="51"/>
      <c r="S38" s="49">
        <f>O38-K38</f>
        <v>26.200000000000273</v>
      </c>
      <c r="T38" s="49">
        <f t="shared" ref="T38:U38" si="15">P38-L38</f>
        <v>0</v>
      </c>
      <c r="U38" s="49">
        <f t="shared" si="15"/>
        <v>0</v>
      </c>
      <c r="V38" s="77">
        <f>V39+V40</f>
        <v>2253.7488699999999</v>
      </c>
    </row>
    <row r="39" spans="1:22" ht="73.150000000000006" customHeight="1">
      <c r="A39" s="46"/>
      <c r="B39" s="48"/>
      <c r="C39" s="84"/>
      <c r="D39" s="18"/>
      <c r="E39" s="71"/>
      <c r="F39" s="71"/>
      <c r="G39" s="44" t="s">
        <v>10</v>
      </c>
      <c r="H39" s="46">
        <v>1003</v>
      </c>
      <c r="I39" s="47" t="s">
        <v>70</v>
      </c>
      <c r="J39" s="46">
        <v>240</v>
      </c>
      <c r="K39" s="28">
        <v>21.7</v>
      </c>
      <c r="L39" s="28">
        <v>38.6</v>
      </c>
      <c r="M39" s="45">
        <v>40</v>
      </c>
      <c r="N39" s="14"/>
      <c r="O39" s="52"/>
      <c r="P39" s="52"/>
      <c r="Q39" s="52"/>
      <c r="R39" s="51"/>
      <c r="S39" s="49"/>
      <c r="T39" s="51"/>
      <c r="U39" s="51"/>
      <c r="V39" s="82">
        <v>21.651350000000001</v>
      </c>
    </row>
    <row r="40" spans="1:22">
      <c r="A40" s="23"/>
      <c r="B40" s="23"/>
      <c r="C40" s="85"/>
      <c r="D40" s="24"/>
      <c r="E40" s="25"/>
      <c r="F40" s="26"/>
      <c r="G40" s="23"/>
      <c r="H40" s="27">
        <v>1003</v>
      </c>
      <c r="I40" s="86" t="s">
        <v>70</v>
      </c>
      <c r="J40" s="27">
        <v>320</v>
      </c>
      <c r="K40" s="28">
        <v>2232.1</v>
      </c>
      <c r="L40" s="29">
        <v>3972.7</v>
      </c>
      <c r="M40" s="29">
        <v>4123.8</v>
      </c>
      <c r="N40" s="14"/>
      <c r="O40" s="51"/>
      <c r="P40" s="51"/>
      <c r="Q40" s="51"/>
      <c r="R40" s="51"/>
      <c r="S40" s="51"/>
      <c r="T40" s="51"/>
      <c r="U40" s="51"/>
      <c r="V40" s="78">
        <v>2232.0975199999998</v>
      </c>
    </row>
    <row r="41" spans="1:22" ht="63.6" customHeight="1">
      <c r="A41" s="46">
        <v>8</v>
      </c>
      <c r="B41" s="48" t="s">
        <v>11</v>
      </c>
      <c r="C41" s="84" t="s">
        <v>26</v>
      </c>
      <c r="D41" s="70">
        <f>K41</f>
        <v>11030.7</v>
      </c>
      <c r="E41" s="70">
        <f t="shared" ref="E41:F41" si="16">L41</f>
        <v>13356.6</v>
      </c>
      <c r="F41" s="70">
        <f t="shared" si="16"/>
        <v>13879.3</v>
      </c>
      <c r="G41" s="43"/>
      <c r="H41" s="43"/>
      <c r="I41" s="30"/>
      <c r="J41" s="43"/>
      <c r="K41" s="70">
        <f>K42+K43</f>
        <v>11030.7</v>
      </c>
      <c r="L41" s="64">
        <f t="shared" ref="L41:M41" si="17">L42+L43</f>
        <v>13356.6</v>
      </c>
      <c r="M41" s="64">
        <f t="shared" si="17"/>
        <v>13879.3</v>
      </c>
      <c r="N41" s="14"/>
      <c r="O41" s="52">
        <v>11347.7</v>
      </c>
      <c r="P41" s="52">
        <v>13356.6</v>
      </c>
      <c r="Q41" s="52">
        <v>13879.3</v>
      </c>
      <c r="R41" s="51"/>
      <c r="S41" s="49">
        <f>O41-K41</f>
        <v>317</v>
      </c>
      <c r="T41" s="49">
        <f t="shared" ref="T41:U41" si="18">P41-L41</f>
        <v>0</v>
      </c>
      <c r="U41" s="49">
        <f t="shared" si="18"/>
        <v>0</v>
      </c>
      <c r="V41" s="75">
        <f>V42+V43</f>
        <v>11030.7073</v>
      </c>
    </row>
    <row r="42" spans="1:22" ht="61.15" customHeight="1">
      <c r="A42" s="46"/>
      <c r="B42" s="48"/>
      <c r="C42" s="84"/>
      <c r="D42" s="18"/>
      <c r="E42" s="71"/>
      <c r="F42" s="71"/>
      <c r="G42" s="20" t="s">
        <v>18</v>
      </c>
      <c r="H42" s="46">
        <v>1004</v>
      </c>
      <c r="I42" s="47" t="s">
        <v>72</v>
      </c>
      <c r="J42" s="46">
        <v>240</v>
      </c>
      <c r="K42" s="45">
        <v>105.2</v>
      </c>
      <c r="L42" s="45">
        <v>98</v>
      </c>
      <c r="M42" s="45">
        <v>98</v>
      </c>
      <c r="N42" s="14"/>
      <c r="O42" s="52"/>
      <c r="P42" s="52"/>
      <c r="Q42" s="52"/>
      <c r="R42" s="51"/>
      <c r="S42" s="49"/>
      <c r="T42" s="49"/>
      <c r="U42" s="49"/>
      <c r="V42" s="73">
        <v>105.23651</v>
      </c>
    </row>
    <row r="43" spans="1:22">
      <c r="A43" s="46"/>
      <c r="B43" s="48"/>
      <c r="C43" s="84"/>
      <c r="D43" s="31"/>
      <c r="E43" s="71"/>
      <c r="F43" s="71"/>
      <c r="G43" s="43"/>
      <c r="H43" s="46">
        <v>1004</v>
      </c>
      <c r="I43" s="47" t="s">
        <v>72</v>
      </c>
      <c r="J43" s="46">
        <v>320</v>
      </c>
      <c r="K43" s="45">
        <v>10925.5</v>
      </c>
      <c r="L43" s="45">
        <v>13258.6</v>
      </c>
      <c r="M43" s="45">
        <v>13781.3</v>
      </c>
      <c r="N43" s="14"/>
      <c r="O43" s="51"/>
      <c r="P43" s="51"/>
      <c r="Q43" s="51"/>
      <c r="R43" s="51"/>
      <c r="S43" s="51"/>
      <c r="T43" s="51"/>
      <c r="U43" s="51"/>
      <c r="V43" s="73">
        <v>10925.470789999999</v>
      </c>
    </row>
    <row r="44" spans="1:22" ht="69.599999999999994" customHeight="1">
      <c r="A44" s="46">
        <v>9</v>
      </c>
      <c r="B44" s="48" t="s">
        <v>19</v>
      </c>
      <c r="C44" s="84" t="s">
        <v>26</v>
      </c>
      <c r="D44" s="70">
        <f>K44</f>
        <v>3288</v>
      </c>
      <c r="E44" s="70">
        <f t="shared" ref="E44:F44" si="19">L44</f>
        <v>5055.3</v>
      </c>
      <c r="F44" s="70">
        <f t="shared" si="19"/>
        <v>5262</v>
      </c>
      <c r="G44" s="32"/>
      <c r="H44" s="32"/>
      <c r="I44" s="32"/>
      <c r="J44" s="32"/>
      <c r="K44" s="70">
        <f>K45+K46</f>
        <v>3288</v>
      </c>
      <c r="L44" s="64">
        <v>5055.3</v>
      </c>
      <c r="M44" s="64">
        <f>M45+M46</f>
        <v>5262</v>
      </c>
      <c r="N44" s="14"/>
      <c r="O44" s="52">
        <v>3413</v>
      </c>
      <c r="P44" s="52">
        <v>5055.3</v>
      </c>
      <c r="Q44" s="52">
        <v>5262</v>
      </c>
      <c r="R44" s="51"/>
      <c r="S44" s="49">
        <f>O44-K44</f>
        <v>125</v>
      </c>
      <c r="T44" s="49">
        <f t="shared" ref="T44:U44" si="20">P44-L44</f>
        <v>0</v>
      </c>
      <c r="U44" s="49">
        <f t="shared" si="20"/>
        <v>0</v>
      </c>
      <c r="V44" s="75">
        <f>V45+V46</f>
        <v>3287.9864000000002</v>
      </c>
    </row>
    <row r="45" spans="1:22" ht="73.900000000000006" customHeight="1">
      <c r="A45" s="46"/>
      <c r="B45" s="48"/>
      <c r="C45" s="84"/>
      <c r="D45" s="18"/>
      <c r="E45" s="71"/>
      <c r="F45" s="71"/>
      <c r="G45" s="44" t="s">
        <v>20</v>
      </c>
      <c r="H45" s="46">
        <v>1004</v>
      </c>
      <c r="I45" s="47" t="s">
        <v>55</v>
      </c>
      <c r="J45" s="46">
        <v>240</v>
      </c>
      <c r="K45" s="28">
        <v>31.2</v>
      </c>
      <c r="L45" s="45">
        <v>48.6</v>
      </c>
      <c r="M45" s="45">
        <v>50.6</v>
      </c>
      <c r="N45" s="14"/>
      <c r="O45" s="52"/>
      <c r="P45" s="52"/>
      <c r="Q45" s="52"/>
      <c r="R45" s="51"/>
      <c r="S45" s="49"/>
      <c r="T45" s="49"/>
      <c r="U45" s="49"/>
      <c r="V45" s="78">
        <v>31.226400000000002</v>
      </c>
    </row>
    <row r="46" spans="1:22">
      <c r="A46" s="23"/>
      <c r="B46" s="23"/>
      <c r="C46" s="85"/>
      <c r="D46" s="24"/>
      <c r="E46" s="25"/>
      <c r="F46" s="25"/>
      <c r="G46" s="23"/>
      <c r="H46" s="33">
        <v>1004</v>
      </c>
      <c r="I46" s="87" t="s">
        <v>55</v>
      </c>
      <c r="J46" s="33">
        <v>320</v>
      </c>
      <c r="K46" s="34">
        <v>3256.8</v>
      </c>
      <c r="L46" s="34">
        <v>5006.7</v>
      </c>
      <c r="M46" s="34">
        <v>5211.3999999999996</v>
      </c>
      <c r="N46" s="14"/>
      <c r="O46" s="51"/>
      <c r="P46" s="51"/>
      <c r="Q46" s="51"/>
      <c r="R46" s="51"/>
      <c r="S46" s="51"/>
      <c r="T46" s="51"/>
      <c r="U46" s="51"/>
      <c r="V46" s="79">
        <v>3256.76</v>
      </c>
    </row>
    <row r="47" spans="1:22" ht="82.15" customHeight="1">
      <c r="A47" s="46">
        <v>10</v>
      </c>
      <c r="B47" s="48" t="s">
        <v>114</v>
      </c>
      <c r="C47" s="84" t="s">
        <v>26</v>
      </c>
      <c r="D47" s="70">
        <f>K47</f>
        <v>66826.399999999994</v>
      </c>
      <c r="E47" s="70">
        <f t="shared" ref="E47:F47" si="21">L47</f>
        <v>59534.400000000001</v>
      </c>
      <c r="F47" s="70">
        <f t="shared" si="21"/>
        <v>61798.5</v>
      </c>
      <c r="G47" s="43"/>
      <c r="H47" s="46"/>
      <c r="I47" s="47"/>
      <c r="J47" s="46"/>
      <c r="K47" s="70">
        <f>K48+K49</f>
        <v>66826.399999999994</v>
      </c>
      <c r="L47" s="64">
        <f t="shared" ref="L47:M47" si="22">L48+L49</f>
        <v>59534.400000000001</v>
      </c>
      <c r="M47" s="64">
        <f t="shared" si="22"/>
        <v>61798.5</v>
      </c>
      <c r="N47" s="14"/>
      <c r="O47" s="52">
        <v>67700</v>
      </c>
      <c r="P47" s="52">
        <v>59534.400000000001</v>
      </c>
      <c r="Q47" s="52">
        <v>61798.5</v>
      </c>
      <c r="R47" s="51"/>
      <c r="S47" s="49">
        <f>O47-K47</f>
        <v>873.60000000000582</v>
      </c>
      <c r="T47" s="49">
        <f t="shared" ref="T47:U47" si="23">P47-L47</f>
        <v>0</v>
      </c>
      <c r="U47" s="49">
        <f t="shared" si="23"/>
        <v>0</v>
      </c>
      <c r="V47" s="75">
        <f>V48+V49</f>
        <v>66826.364399999991</v>
      </c>
    </row>
    <row r="48" spans="1:22" ht="69" customHeight="1">
      <c r="A48" s="46"/>
      <c r="B48" s="48"/>
      <c r="C48" s="84"/>
      <c r="D48" s="18"/>
      <c r="E48" s="71"/>
      <c r="F48" s="71"/>
      <c r="G48" s="20" t="s">
        <v>21</v>
      </c>
      <c r="H48" s="46">
        <v>1003</v>
      </c>
      <c r="I48" s="47" t="s">
        <v>69</v>
      </c>
      <c r="J48" s="46">
        <v>240</v>
      </c>
      <c r="K48" s="45">
        <v>663.5</v>
      </c>
      <c r="L48" s="45">
        <v>600</v>
      </c>
      <c r="M48" s="45">
        <v>650</v>
      </c>
      <c r="N48" s="14"/>
      <c r="O48" s="52"/>
      <c r="P48" s="52"/>
      <c r="Q48" s="52"/>
      <c r="R48" s="51"/>
      <c r="S48" s="49"/>
      <c r="T48" s="51"/>
      <c r="U48" s="51"/>
      <c r="V48" s="73">
        <v>663.51967999999999</v>
      </c>
    </row>
    <row r="49" spans="1:22" ht="20.25" customHeight="1">
      <c r="A49" s="46"/>
      <c r="B49" s="48"/>
      <c r="C49" s="84"/>
      <c r="D49" s="31"/>
      <c r="E49" s="71"/>
      <c r="F49" s="71"/>
      <c r="G49" s="43"/>
      <c r="H49" s="46">
        <v>1003</v>
      </c>
      <c r="I49" s="47" t="s">
        <v>69</v>
      </c>
      <c r="J49" s="46">
        <v>320</v>
      </c>
      <c r="K49" s="45">
        <v>66162.899999999994</v>
      </c>
      <c r="L49" s="45">
        <v>58934.400000000001</v>
      </c>
      <c r="M49" s="45">
        <v>61148.5</v>
      </c>
      <c r="N49" s="14"/>
      <c r="O49" s="51"/>
      <c r="P49" s="51"/>
      <c r="Q49" s="51"/>
      <c r="R49" s="51"/>
      <c r="S49" s="51"/>
      <c r="T49" s="51"/>
      <c r="U49" s="51"/>
      <c r="V49" s="73">
        <v>66162.844719999994</v>
      </c>
    </row>
    <row r="50" spans="1:22" ht="126" customHeight="1">
      <c r="A50" s="46">
        <v>11</v>
      </c>
      <c r="B50" s="48" t="s">
        <v>115</v>
      </c>
      <c r="C50" s="84" t="s">
        <v>26</v>
      </c>
      <c r="D50" s="50">
        <f>K50</f>
        <v>93213.299999999988</v>
      </c>
      <c r="E50" s="50">
        <f>L50</f>
        <v>99215.6</v>
      </c>
      <c r="F50" s="50">
        <f>M50</f>
        <v>105606.8</v>
      </c>
      <c r="G50" s="43"/>
      <c r="H50" s="46"/>
      <c r="I50" s="47"/>
      <c r="J50" s="46"/>
      <c r="K50" s="50">
        <f>K51+K52</f>
        <v>93213.299999999988</v>
      </c>
      <c r="L50" s="50">
        <f>L51+L52</f>
        <v>99215.6</v>
      </c>
      <c r="M50" s="50">
        <f>M51+M52</f>
        <v>105606.8</v>
      </c>
      <c r="N50" s="14"/>
      <c r="O50" s="52">
        <v>93213.3</v>
      </c>
      <c r="P50" s="52">
        <v>99215.6</v>
      </c>
      <c r="Q50" s="52">
        <v>105606.8</v>
      </c>
      <c r="R50" s="51"/>
      <c r="S50" s="51"/>
      <c r="T50" s="51"/>
      <c r="U50" s="51"/>
      <c r="V50" s="77">
        <f>V51+V52</f>
        <v>93213.299999999988</v>
      </c>
    </row>
    <row r="51" spans="1:22" ht="73.150000000000006" customHeight="1">
      <c r="A51" s="46"/>
      <c r="B51" s="48"/>
      <c r="C51" s="84"/>
      <c r="D51" s="70"/>
      <c r="E51" s="71"/>
      <c r="F51" s="71"/>
      <c r="G51" s="22" t="s">
        <v>38</v>
      </c>
      <c r="H51" s="46">
        <v>1002</v>
      </c>
      <c r="I51" s="47" t="s">
        <v>96</v>
      </c>
      <c r="J51" s="46">
        <v>610</v>
      </c>
      <c r="K51" s="45">
        <v>70778.7</v>
      </c>
      <c r="L51" s="45">
        <v>75154</v>
      </c>
      <c r="M51" s="45">
        <v>79832.100000000006</v>
      </c>
      <c r="N51" s="14"/>
      <c r="O51" s="52"/>
      <c r="P51" s="52"/>
      <c r="Q51" s="52"/>
      <c r="R51" s="51"/>
      <c r="S51" s="49"/>
      <c r="T51" s="49"/>
      <c r="U51" s="49"/>
      <c r="V51" s="73">
        <v>70778.7</v>
      </c>
    </row>
    <row r="52" spans="1:22" ht="113.45" customHeight="1">
      <c r="A52" s="46"/>
      <c r="B52" s="48"/>
      <c r="C52" s="84"/>
      <c r="D52" s="18"/>
      <c r="E52" s="71"/>
      <c r="F52" s="71"/>
      <c r="G52" s="35" t="s">
        <v>147</v>
      </c>
      <c r="H52" s="46">
        <v>1002</v>
      </c>
      <c r="I52" s="47" t="s">
        <v>146</v>
      </c>
      <c r="J52" s="46">
        <v>610</v>
      </c>
      <c r="K52" s="45">
        <v>22434.6</v>
      </c>
      <c r="L52" s="45">
        <v>24061.599999999999</v>
      </c>
      <c r="M52" s="45">
        <v>25774.7</v>
      </c>
      <c r="N52" s="14"/>
      <c r="O52" s="51"/>
      <c r="P52" s="51"/>
      <c r="Q52" s="51"/>
      <c r="R52" s="51"/>
      <c r="S52" s="51"/>
      <c r="T52" s="51"/>
      <c r="U52" s="51"/>
      <c r="V52" s="73">
        <v>22434.6</v>
      </c>
    </row>
    <row r="53" spans="1:22" ht="408.6" customHeight="1">
      <c r="A53" s="46">
        <v>12</v>
      </c>
      <c r="B53" s="48" t="s">
        <v>158</v>
      </c>
      <c r="C53" s="85" t="s">
        <v>26</v>
      </c>
      <c r="D53" s="70">
        <f>K53</f>
        <v>21436.499999999996</v>
      </c>
      <c r="E53" s="70">
        <v>22561.7</v>
      </c>
      <c r="F53" s="70">
        <v>23391.8</v>
      </c>
      <c r="G53" s="66"/>
      <c r="H53" s="27"/>
      <c r="I53" s="86"/>
      <c r="J53" s="27"/>
      <c r="K53" s="70">
        <f>K54+K59</f>
        <v>21436.499999999996</v>
      </c>
      <c r="L53" s="64">
        <f t="shared" ref="L53:M53" si="24">L54+L59</f>
        <v>22561.699999999997</v>
      </c>
      <c r="M53" s="64">
        <f t="shared" si="24"/>
        <v>23391.8</v>
      </c>
      <c r="N53" s="14"/>
      <c r="O53" s="51"/>
      <c r="P53" s="51"/>
      <c r="Q53" s="51"/>
      <c r="R53" s="51"/>
      <c r="S53" s="51"/>
      <c r="T53" s="51"/>
      <c r="U53" s="51"/>
      <c r="V53" s="75">
        <f>V54+V59</f>
        <v>21436.523070000003</v>
      </c>
    </row>
    <row r="54" spans="1:22" ht="21" customHeight="1">
      <c r="A54" s="37"/>
      <c r="B54" s="88" t="s">
        <v>35</v>
      </c>
      <c r="C54" s="83"/>
      <c r="D54" s="36"/>
      <c r="E54" s="71"/>
      <c r="F54" s="71"/>
      <c r="G54" s="37"/>
      <c r="H54" s="71"/>
      <c r="I54" s="89"/>
      <c r="J54" s="71"/>
      <c r="K54" s="70">
        <f>K55+K56+K57+K58</f>
        <v>18976.599999999995</v>
      </c>
      <c r="L54" s="64">
        <f t="shared" ref="L54:M54" si="25">L55+L56+L57+L58</f>
        <v>19977.899999999998</v>
      </c>
      <c r="M54" s="64">
        <f t="shared" si="25"/>
        <v>20706</v>
      </c>
      <c r="N54" s="14"/>
      <c r="O54" s="51"/>
      <c r="P54" s="51"/>
      <c r="Q54" s="51"/>
      <c r="R54" s="51"/>
      <c r="S54" s="51"/>
      <c r="T54" s="51"/>
      <c r="U54" s="51"/>
      <c r="V54" s="75">
        <f>V55+V56+V57+V58</f>
        <v>18976.623070000001</v>
      </c>
    </row>
    <row r="55" spans="1:22" ht="408.6" customHeight="1">
      <c r="A55" s="23"/>
      <c r="B55" s="23"/>
      <c r="C55" s="90"/>
      <c r="D55" s="18"/>
      <c r="E55" s="25"/>
      <c r="F55" s="71"/>
      <c r="G55" s="23" t="s">
        <v>16</v>
      </c>
      <c r="H55" s="27">
        <v>1006</v>
      </c>
      <c r="I55" s="86" t="s">
        <v>63</v>
      </c>
      <c r="J55" s="27">
        <v>120</v>
      </c>
      <c r="K55" s="45">
        <v>18209.599999999999</v>
      </c>
      <c r="L55" s="28">
        <v>19191.099999999999</v>
      </c>
      <c r="M55" s="28">
        <v>19919.2</v>
      </c>
      <c r="N55" s="14"/>
      <c r="O55" s="51"/>
      <c r="P55" s="51"/>
      <c r="Q55" s="51"/>
      <c r="R55" s="51"/>
      <c r="S55" s="51"/>
      <c r="T55" s="51"/>
      <c r="U55" s="51"/>
      <c r="V55" s="73">
        <v>18209.599999999999</v>
      </c>
    </row>
    <row r="56" spans="1:22">
      <c r="A56" s="43"/>
      <c r="B56" s="48"/>
      <c r="C56" s="84"/>
      <c r="D56" s="31"/>
      <c r="E56" s="71"/>
      <c r="F56" s="71"/>
      <c r="G56" s="43"/>
      <c r="H56" s="46">
        <v>1006</v>
      </c>
      <c r="I56" s="47" t="s">
        <v>63</v>
      </c>
      <c r="J56" s="46">
        <v>240</v>
      </c>
      <c r="K56" s="45">
        <v>762.1</v>
      </c>
      <c r="L56" s="45">
        <v>785.1</v>
      </c>
      <c r="M56" s="45">
        <v>785.1</v>
      </c>
      <c r="N56" s="14"/>
      <c r="O56" s="51"/>
      <c r="P56" s="51"/>
      <c r="Q56" s="51"/>
      <c r="R56" s="51"/>
      <c r="S56" s="51"/>
      <c r="T56" s="51"/>
      <c r="U56" s="51"/>
      <c r="V56" s="73">
        <v>762.11904000000004</v>
      </c>
    </row>
    <row r="57" spans="1:22">
      <c r="A57" s="43"/>
      <c r="B57" s="48"/>
      <c r="C57" s="84"/>
      <c r="D57" s="31"/>
      <c r="E57" s="71"/>
      <c r="F57" s="71"/>
      <c r="G57" s="43"/>
      <c r="H57" s="46">
        <v>1006</v>
      </c>
      <c r="I57" s="47" t="s">
        <v>63</v>
      </c>
      <c r="J57" s="46">
        <v>320</v>
      </c>
      <c r="K57" s="45">
        <v>3.3</v>
      </c>
      <c r="L57" s="45"/>
      <c r="M57" s="45"/>
      <c r="N57" s="14"/>
      <c r="O57" s="51"/>
      <c r="P57" s="51"/>
      <c r="Q57" s="51"/>
      <c r="R57" s="51"/>
      <c r="S57" s="51"/>
      <c r="T57" s="51"/>
      <c r="U57" s="51"/>
      <c r="V57" s="73">
        <v>3.31203</v>
      </c>
    </row>
    <row r="58" spans="1:22">
      <c r="A58" s="43"/>
      <c r="B58" s="48"/>
      <c r="C58" s="84"/>
      <c r="D58" s="31"/>
      <c r="E58" s="71"/>
      <c r="F58" s="71"/>
      <c r="G58" s="43"/>
      <c r="H58" s="46">
        <v>1006</v>
      </c>
      <c r="I58" s="47" t="s">
        <v>63</v>
      </c>
      <c r="J58" s="46">
        <v>850</v>
      </c>
      <c r="K58" s="45">
        <v>1.6</v>
      </c>
      <c r="L58" s="45">
        <v>1.7</v>
      </c>
      <c r="M58" s="45">
        <v>1.7</v>
      </c>
      <c r="N58" s="14"/>
      <c r="O58" s="51"/>
      <c r="P58" s="51"/>
      <c r="Q58" s="51"/>
      <c r="R58" s="51"/>
      <c r="S58" s="51"/>
      <c r="T58" s="51"/>
      <c r="U58" s="51"/>
      <c r="V58" s="73">
        <v>1.5920000000000001</v>
      </c>
    </row>
    <row r="59" spans="1:22">
      <c r="A59" s="37"/>
      <c r="B59" s="72" t="s">
        <v>36</v>
      </c>
      <c r="C59" s="83"/>
      <c r="D59" s="36"/>
      <c r="E59" s="71"/>
      <c r="F59" s="71"/>
      <c r="G59" s="37"/>
      <c r="H59" s="37"/>
      <c r="I59" s="91"/>
      <c r="J59" s="37"/>
      <c r="K59" s="70">
        <f>K60</f>
        <v>2459.9</v>
      </c>
      <c r="L59" s="64">
        <f>L60</f>
        <v>2583.8000000000002</v>
      </c>
      <c r="M59" s="64">
        <f>M60</f>
        <v>2685.8</v>
      </c>
      <c r="N59" s="14"/>
      <c r="O59" s="51"/>
      <c r="P59" s="51"/>
      <c r="Q59" s="51"/>
      <c r="R59" s="51"/>
      <c r="S59" s="51"/>
      <c r="T59" s="51"/>
      <c r="U59" s="51"/>
      <c r="V59" s="75">
        <f>V60</f>
        <v>2459.9</v>
      </c>
    </row>
    <row r="60" spans="1:22">
      <c r="A60" s="43"/>
      <c r="B60" s="48"/>
      <c r="C60" s="84"/>
      <c r="D60" s="31"/>
      <c r="E60" s="71"/>
      <c r="F60" s="71"/>
      <c r="G60" s="43"/>
      <c r="H60" s="46">
        <v>1006</v>
      </c>
      <c r="I60" s="92" t="s">
        <v>63</v>
      </c>
      <c r="J60" s="93">
        <v>620</v>
      </c>
      <c r="K60" s="38">
        <v>2459.9</v>
      </c>
      <c r="L60" s="38">
        <v>2583.8000000000002</v>
      </c>
      <c r="M60" s="38">
        <v>2685.8</v>
      </c>
      <c r="N60" s="14"/>
      <c r="O60" s="51"/>
      <c r="P60" s="51"/>
      <c r="Q60" s="51"/>
      <c r="R60" s="51"/>
      <c r="S60" s="51"/>
      <c r="T60" s="51"/>
      <c r="U60" s="51"/>
      <c r="V60" s="80">
        <v>2459.9</v>
      </c>
    </row>
    <row r="61" spans="1:22" ht="138" customHeight="1">
      <c r="A61" s="43">
        <v>13</v>
      </c>
      <c r="B61" s="48" t="s">
        <v>37</v>
      </c>
      <c r="C61" s="84" t="s">
        <v>26</v>
      </c>
      <c r="D61" s="70">
        <f>K61</f>
        <v>1317.5</v>
      </c>
      <c r="E61" s="70">
        <v>1388.6</v>
      </c>
      <c r="F61" s="70">
        <v>1444.1</v>
      </c>
      <c r="G61" s="43"/>
      <c r="H61" s="46"/>
      <c r="I61" s="47"/>
      <c r="J61" s="46"/>
      <c r="K61" s="70">
        <f>K62+K63</f>
        <v>1317.5</v>
      </c>
      <c r="L61" s="64">
        <v>1388.6</v>
      </c>
      <c r="M61" s="64">
        <v>1444.1</v>
      </c>
      <c r="N61" s="14"/>
      <c r="O61" s="52">
        <v>1321.1</v>
      </c>
      <c r="P61" s="52">
        <v>1388.6</v>
      </c>
      <c r="Q61" s="52">
        <v>1444.1</v>
      </c>
      <c r="R61" s="51"/>
      <c r="S61" s="51"/>
      <c r="T61" s="51"/>
      <c r="U61" s="51"/>
      <c r="V61" s="75">
        <f>V62+V63</f>
        <v>1317.5347300000001</v>
      </c>
    </row>
    <row r="62" spans="1:22" ht="97.9" customHeight="1">
      <c r="A62" s="43"/>
      <c r="B62" s="48"/>
      <c r="C62" s="84"/>
      <c r="D62" s="31"/>
      <c r="E62" s="71"/>
      <c r="F62" s="71"/>
      <c r="G62" s="48" t="s">
        <v>14</v>
      </c>
      <c r="H62" s="47" t="s">
        <v>89</v>
      </c>
      <c r="I62" s="47" t="s">
        <v>13</v>
      </c>
      <c r="J62" s="46">
        <v>120</v>
      </c>
      <c r="K62" s="45">
        <v>1317.5</v>
      </c>
      <c r="L62" s="45">
        <v>1388.6</v>
      </c>
      <c r="M62" s="45">
        <v>1444.1</v>
      </c>
      <c r="N62" s="14"/>
      <c r="O62" s="52"/>
      <c r="P62" s="52"/>
      <c r="Q62" s="52"/>
      <c r="R62" s="51"/>
      <c r="S62" s="51"/>
      <c r="T62" s="51"/>
      <c r="U62" s="51"/>
      <c r="V62" s="73">
        <v>1317.5347300000001</v>
      </c>
    </row>
    <row r="63" spans="1:22">
      <c r="A63" s="46"/>
      <c r="B63" s="48"/>
      <c r="C63" s="84"/>
      <c r="D63" s="31"/>
      <c r="E63" s="71"/>
      <c r="F63" s="71"/>
      <c r="G63" s="43"/>
      <c r="H63" s="47" t="s">
        <v>89</v>
      </c>
      <c r="I63" s="47" t="s">
        <v>13</v>
      </c>
      <c r="J63" s="46">
        <v>240</v>
      </c>
      <c r="K63" s="45">
        <v>0</v>
      </c>
      <c r="L63" s="45">
        <v>0</v>
      </c>
      <c r="M63" s="45">
        <v>0</v>
      </c>
      <c r="N63" s="14"/>
      <c r="O63" s="51"/>
      <c r="P63" s="51"/>
      <c r="Q63" s="51"/>
      <c r="R63" s="51"/>
      <c r="S63" s="51"/>
      <c r="T63" s="51"/>
      <c r="U63" s="51"/>
      <c r="V63" s="73">
        <v>0</v>
      </c>
    </row>
    <row r="64" spans="1:22" ht="95.45" customHeight="1">
      <c r="A64" s="46">
        <v>14</v>
      </c>
      <c r="B64" s="48" t="s">
        <v>116</v>
      </c>
      <c r="C64" s="84" t="s">
        <v>26</v>
      </c>
      <c r="D64" s="70">
        <v>155.4</v>
      </c>
      <c r="E64" s="71">
        <v>155.4</v>
      </c>
      <c r="F64" s="71">
        <v>155.4</v>
      </c>
      <c r="G64" s="43"/>
      <c r="H64" s="46"/>
      <c r="I64" s="47"/>
      <c r="J64" s="46"/>
      <c r="K64" s="70">
        <v>155.4</v>
      </c>
      <c r="L64" s="65">
        <v>155.4</v>
      </c>
      <c r="M64" s="65">
        <v>155.4</v>
      </c>
      <c r="N64" s="14"/>
      <c r="O64" s="51"/>
      <c r="P64" s="51"/>
      <c r="Q64" s="51"/>
      <c r="R64" s="51"/>
      <c r="S64" s="51"/>
      <c r="T64" s="51"/>
      <c r="U64" s="51"/>
      <c r="V64" s="75">
        <v>155.4</v>
      </c>
    </row>
    <row r="65" spans="1:22" ht="88.9" customHeight="1">
      <c r="A65" s="46"/>
      <c r="B65" s="48"/>
      <c r="C65" s="84"/>
      <c r="D65" s="18"/>
      <c r="E65" s="71"/>
      <c r="F65" s="71"/>
      <c r="G65" s="21" t="s">
        <v>79</v>
      </c>
      <c r="H65" s="47" t="s">
        <v>88</v>
      </c>
      <c r="I65" s="47" t="s">
        <v>62</v>
      </c>
      <c r="J65" s="46">
        <v>120</v>
      </c>
      <c r="K65" s="45">
        <v>143.6</v>
      </c>
      <c r="L65" s="46">
        <v>143.6</v>
      </c>
      <c r="M65" s="46">
        <v>143.6</v>
      </c>
      <c r="N65" s="14"/>
      <c r="O65" s="51"/>
      <c r="P65" s="51"/>
      <c r="Q65" s="51"/>
      <c r="R65" s="51"/>
      <c r="S65" s="51"/>
      <c r="T65" s="51"/>
      <c r="U65" s="51"/>
      <c r="V65" s="73">
        <v>143.6</v>
      </c>
    </row>
    <row r="66" spans="1:22">
      <c r="A66" s="46"/>
      <c r="B66" s="48"/>
      <c r="C66" s="84"/>
      <c r="D66" s="31"/>
      <c r="E66" s="71"/>
      <c r="F66" s="71"/>
      <c r="G66" s="43"/>
      <c r="H66" s="47" t="s">
        <v>88</v>
      </c>
      <c r="I66" s="47" t="s">
        <v>62</v>
      </c>
      <c r="J66" s="46">
        <v>240</v>
      </c>
      <c r="K66" s="45">
        <v>11.8</v>
      </c>
      <c r="L66" s="46">
        <v>11.8</v>
      </c>
      <c r="M66" s="45">
        <v>11.8</v>
      </c>
      <c r="N66" s="14"/>
      <c r="O66" s="51"/>
      <c r="P66" s="51"/>
      <c r="Q66" s="51"/>
      <c r="R66" s="51"/>
      <c r="S66" s="51"/>
      <c r="T66" s="51"/>
      <c r="U66" s="51"/>
      <c r="V66" s="73">
        <v>11.8</v>
      </c>
    </row>
    <row r="67" spans="1:22" ht="100.15" customHeight="1">
      <c r="A67" s="46">
        <v>15</v>
      </c>
      <c r="B67" s="48" t="s">
        <v>110</v>
      </c>
      <c r="C67" s="84" t="s">
        <v>99</v>
      </c>
      <c r="D67" s="70">
        <f>K67</f>
        <v>11978.8</v>
      </c>
      <c r="E67" s="70">
        <f t="shared" ref="E67:F67" si="26">L67</f>
        <v>5416.3</v>
      </c>
      <c r="F67" s="70">
        <f t="shared" si="26"/>
        <v>5288.8</v>
      </c>
      <c r="G67" s="46"/>
      <c r="H67" s="46"/>
      <c r="I67" s="47"/>
      <c r="J67" s="46"/>
      <c r="K67" s="70">
        <f>K69+K70</f>
        <v>11978.8</v>
      </c>
      <c r="L67" s="64">
        <v>5416.3</v>
      </c>
      <c r="M67" s="64">
        <v>5288.8</v>
      </c>
      <c r="N67" s="14"/>
      <c r="O67" s="51"/>
      <c r="P67" s="51"/>
      <c r="Q67" s="51"/>
      <c r="R67" s="51"/>
      <c r="S67" s="51"/>
      <c r="T67" s="51"/>
      <c r="U67" s="51"/>
      <c r="V67" s="81">
        <f>V69+V70</f>
        <v>11978.794109999999</v>
      </c>
    </row>
    <row r="68" spans="1:22" ht="138.6" customHeight="1">
      <c r="A68" s="46"/>
      <c r="B68" s="48"/>
      <c r="C68" s="84"/>
      <c r="D68" s="70"/>
      <c r="E68" s="70"/>
      <c r="F68" s="70"/>
      <c r="G68" s="22" t="s">
        <v>98</v>
      </c>
      <c r="H68" s="47" t="s">
        <v>90</v>
      </c>
      <c r="I68" s="47" t="s">
        <v>100</v>
      </c>
      <c r="J68" s="46">
        <v>810</v>
      </c>
      <c r="K68" s="45">
        <v>0</v>
      </c>
      <c r="L68" s="45">
        <v>0</v>
      </c>
      <c r="M68" s="45">
        <v>0</v>
      </c>
      <c r="N68" s="14"/>
      <c r="O68" s="51"/>
      <c r="P68" s="51"/>
      <c r="Q68" s="51"/>
      <c r="R68" s="51"/>
      <c r="S68" s="51"/>
      <c r="T68" s="51"/>
      <c r="U68" s="51"/>
      <c r="V68" s="74">
        <v>0</v>
      </c>
    </row>
    <row r="69" spans="1:22" ht="139.15" customHeight="1">
      <c r="A69" s="46"/>
      <c r="B69" s="48"/>
      <c r="C69" s="84"/>
      <c r="D69" s="31"/>
      <c r="E69" s="71"/>
      <c r="F69" s="71"/>
      <c r="G69" s="35" t="s">
        <v>108</v>
      </c>
      <c r="H69" s="47" t="s">
        <v>90</v>
      </c>
      <c r="I69" s="47" t="s">
        <v>107</v>
      </c>
      <c r="J69" s="46">
        <v>810</v>
      </c>
      <c r="K69" s="45">
        <v>5005.3</v>
      </c>
      <c r="L69" s="46">
        <v>5416.3</v>
      </c>
      <c r="M69" s="46">
        <v>5288.8</v>
      </c>
      <c r="N69" s="14"/>
      <c r="O69" s="51"/>
      <c r="P69" s="51"/>
      <c r="Q69" s="51"/>
      <c r="R69" s="51"/>
      <c r="S69" s="51"/>
      <c r="T69" s="51"/>
      <c r="U69" s="51"/>
      <c r="V69" s="73">
        <v>5005.2941099999998</v>
      </c>
    </row>
    <row r="70" spans="1:22" ht="116.45" customHeight="1">
      <c r="A70" s="46"/>
      <c r="B70" s="48"/>
      <c r="C70" s="84" t="s">
        <v>157</v>
      </c>
      <c r="D70" s="31"/>
      <c r="E70" s="71"/>
      <c r="F70" s="71"/>
      <c r="G70" s="35" t="s">
        <v>142</v>
      </c>
      <c r="H70" s="47" t="s">
        <v>90</v>
      </c>
      <c r="I70" s="47" t="s">
        <v>141</v>
      </c>
      <c r="J70" s="46">
        <v>810</v>
      </c>
      <c r="K70" s="45">
        <f>8407.5-1434</f>
        <v>6973.5</v>
      </c>
      <c r="L70" s="45">
        <v>0</v>
      </c>
      <c r="M70" s="45">
        <v>0</v>
      </c>
      <c r="N70" s="14"/>
      <c r="O70" s="52">
        <v>11978.8</v>
      </c>
      <c r="P70" s="52">
        <v>5416.3</v>
      </c>
      <c r="Q70" s="52">
        <v>5288.8</v>
      </c>
      <c r="R70" s="53"/>
      <c r="S70" s="49">
        <f>O70-K70-K69</f>
        <v>0</v>
      </c>
      <c r="T70" s="49">
        <f t="shared" ref="T70:U70" si="27">P70-L70-L69</f>
        <v>0</v>
      </c>
      <c r="U70" s="49">
        <f t="shared" si="27"/>
        <v>0</v>
      </c>
      <c r="V70" s="73">
        <f>8407.5-1434</f>
        <v>6973.5</v>
      </c>
    </row>
    <row r="71" spans="1:22" ht="135.6" customHeight="1">
      <c r="A71" s="46">
        <v>16</v>
      </c>
      <c r="B71" s="48" t="s">
        <v>117</v>
      </c>
      <c r="C71" s="84" t="s">
        <v>84</v>
      </c>
      <c r="D71" s="70">
        <f>K71</f>
        <v>2760.5</v>
      </c>
      <c r="E71" s="71">
        <v>2895.6</v>
      </c>
      <c r="F71" s="70">
        <v>3006.6</v>
      </c>
      <c r="G71" s="43"/>
      <c r="H71" s="46"/>
      <c r="I71" s="47"/>
      <c r="J71" s="46"/>
      <c r="K71" s="70">
        <f>K72+K73</f>
        <v>2760.5</v>
      </c>
      <c r="L71" s="64">
        <v>2895.6</v>
      </c>
      <c r="M71" s="64">
        <v>3006.6</v>
      </c>
      <c r="N71" s="14"/>
      <c r="O71" s="52">
        <v>2760.5</v>
      </c>
      <c r="P71" s="52">
        <v>2895.6</v>
      </c>
      <c r="Q71" s="52">
        <v>3006.6</v>
      </c>
      <c r="R71" s="51"/>
      <c r="S71" s="51"/>
      <c r="T71" s="51"/>
      <c r="U71" s="51"/>
      <c r="V71" s="81">
        <f>V72+V73</f>
        <v>2760.5</v>
      </c>
    </row>
    <row r="72" spans="1:22" ht="126.6" customHeight="1">
      <c r="A72" s="46"/>
      <c r="B72" s="48"/>
      <c r="C72" s="84"/>
      <c r="D72" s="18"/>
      <c r="E72" s="71"/>
      <c r="F72" s="71"/>
      <c r="G72" s="43" t="s">
        <v>39</v>
      </c>
      <c r="H72" s="47" t="s">
        <v>90</v>
      </c>
      <c r="I72" s="47" t="s">
        <v>151</v>
      </c>
      <c r="J72" s="46">
        <v>120</v>
      </c>
      <c r="K72" s="45">
        <v>2677.2</v>
      </c>
      <c r="L72" s="45">
        <v>2777</v>
      </c>
      <c r="M72" s="45">
        <v>2888</v>
      </c>
      <c r="N72" s="14"/>
      <c r="O72" s="52"/>
      <c r="P72" s="52"/>
      <c r="Q72" s="52"/>
      <c r="R72" s="51"/>
      <c r="S72" s="51"/>
      <c r="T72" s="51"/>
      <c r="U72" s="51"/>
      <c r="V72" s="73">
        <v>2677.2194500000001</v>
      </c>
    </row>
    <row r="73" spans="1:22">
      <c r="A73" s="46"/>
      <c r="B73" s="48"/>
      <c r="C73" s="84"/>
      <c r="D73" s="31"/>
      <c r="E73" s="71"/>
      <c r="F73" s="71"/>
      <c r="G73" s="43"/>
      <c r="H73" s="47" t="s">
        <v>90</v>
      </c>
      <c r="I73" s="47" t="s">
        <v>151</v>
      </c>
      <c r="J73" s="46">
        <v>240</v>
      </c>
      <c r="K73" s="45">
        <v>83.3</v>
      </c>
      <c r="L73" s="45">
        <v>118.6</v>
      </c>
      <c r="M73" s="45">
        <v>118.6</v>
      </c>
      <c r="N73" s="14"/>
      <c r="O73" s="51"/>
      <c r="P73" s="51"/>
      <c r="Q73" s="51"/>
      <c r="R73" s="51"/>
      <c r="S73" s="51"/>
      <c r="T73" s="51"/>
      <c r="U73" s="51"/>
      <c r="V73" s="73">
        <v>83.280550000000005</v>
      </c>
    </row>
    <row r="74" spans="1:22" ht="56.45" customHeight="1">
      <c r="A74" s="46">
        <v>17</v>
      </c>
      <c r="B74" s="48" t="s">
        <v>40</v>
      </c>
      <c r="C74" s="84" t="s">
        <v>26</v>
      </c>
      <c r="D74" s="70">
        <f>K74</f>
        <v>690.9</v>
      </c>
      <c r="E74" s="70">
        <v>724.7</v>
      </c>
      <c r="F74" s="70">
        <v>752.4</v>
      </c>
      <c r="G74" s="43"/>
      <c r="H74" s="46"/>
      <c r="I74" s="47"/>
      <c r="J74" s="46"/>
      <c r="K74" s="70">
        <f>K75+K76</f>
        <v>690.9</v>
      </c>
      <c r="L74" s="64">
        <v>724.7</v>
      </c>
      <c r="M74" s="64">
        <v>752.4</v>
      </c>
      <c r="N74" s="14"/>
      <c r="O74" s="53">
        <v>690.9</v>
      </c>
      <c r="P74" s="53">
        <v>724.7</v>
      </c>
      <c r="Q74" s="53">
        <v>752.4</v>
      </c>
      <c r="R74" s="51"/>
      <c r="S74" s="51"/>
      <c r="T74" s="51"/>
      <c r="U74" s="51"/>
      <c r="V74" s="81">
        <f>V75+V76</f>
        <v>690.9</v>
      </c>
    </row>
    <row r="75" spans="1:22" ht="56.45" customHeight="1">
      <c r="A75" s="46"/>
      <c r="B75" s="48"/>
      <c r="C75" s="84"/>
      <c r="D75" s="18"/>
      <c r="E75" s="71"/>
      <c r="F75" s="71"/>
      <c r="G75" s="48" t="s">
        <v>80</v>
      </c>
      <c r="H75" s="47" t="s">
        <v>91</v>
      </c>
      <c r="I75" s="47" t="s">
        <v>59</v>
      </c>
      <c r="J75" s="46">
        <v>120</v>
      </c>
      <c r="K75" s="45">
        <v>660.5</v>
      </c>
      <c r="L75" s="46">
        <v>694.3</v>
      </c>
      <c r="M75" s="45">
        <v>722</v>
      </c>
      <c r="N75" s="14"/>
      <c r="O75" s="51"/>
      <c r="P75" s="51"/>
      <c r="Q75" s="51"/>
      <c r="R75" s="51"/>
      <c r="S75" s="51"/>
      <c r="T75" s="51"/>
      <c r="U75" s="51"/>
      <c r="V75" s="73">
        <v>660.5</v>
      </c>
    </row>
    <row r="76" spans="1:22">
      <c r="A76" s="46"/>
      <c r="B76" s="48"/>
      <c r="C76" s="84"/>
      <c r="D76" s="31"/>
      <c r="E76" s="71"/>
      <c r="F76" s="71"/>
      <c r="G76" s="43"/>
      <c r="H76" s="47" t="s">
        <v>91</v>
      </c>
      <c r="I76" s="47" t="s">
        <v>59</v>
      </c>
      <c r="J76" s="46">
        <v>240</v>
      </c>
      <c r="K76" s="45">
        <v>30.4</v>
      </c>
      <c r="L76" s="46">
        <v>30.4</v>
      </c>
      <c r="M76" s="46">
        <v>30.4</v>
      </c>
      <c r="N76" s="14"/>
      <c r="O76" s="51"/>
      <c r="P76" s="51"/>
      <c r="Q76" s="51"/>
      <c r="R76" s="51"/>
      <c r="S76" s="51"/>
      <c r="T76" s="51"/>
      <c r="U76" s="51"/>
      <c r="V76" s="73">
        <v>30.4</v>
      </c>
    </row>
    <row r="77" spans="1:22" ht="76.5">
      <c r="A77" s="46">
        <v>18</v>
      </c>
      <c r="B77" s="48" t="s">
        <v>118</v>
      </c>
      <c r="C77" s="84" t="s">
        <v>26</v>
      </c>
      <c r="D77" s="70">
        <f>K77</f>
        <v>680.5</v>
      </c>
      <c r="E77" s="71">
        <v>714.3</v>
      </c>
      <c r="F77" s="70">
        <v>742</v>
      </c>
      <c r="G77" s="43"/>
      <c r="H77" s="47"/>
      <c r="I77" s="47"/>
      <c r="J77" s="46"/>
      <c r="K77" s="70">
        <f>K78+K79</f>
        <v>680.5</v>
      </c>
      <c r="L77" s="65">
        <v>714.3</v>
      </c>
      <c r="M77" s="64">
        <v>742</v>
      </c>
      <c r="N77" s="14"/>
      <c r="O77" s="55">
        <v>680.5</v>
      </c>
      <c r="P77" s="55">
        <v>714.3</v>
      </c>
      <c r="Q77" s="55">
        <v>742</v>
      </c>
      <c r="R77" s="51"/>
      <c r="S77" s="51"/>
      <c r="T77" s="51"/>
      <c r="U77" s="51"/>
      <c r="V77" s="81">
        <f>V78+V79</f>
        <v>680.5</v>
      </c>
    </row>
    <row r="78" spans="1:22" ht="60" customHeight="1">
      <c r="A78" s="46"/>
      <c r="B78" s="48"/>
      <c r="C78" s="84"/>
      <c r="D78" s="18"/>
      <c r="E78" s="71"/>
      <c r="F78" s="71"/>
      <c r="G78" s="48" t="s">
        <v>81</v>
      </c>
      <c r="H78" s="47" t="s">
        <v>91</v>
      </c>
      <c r="I78" s="47" t="s">
        <v>60</v>
      </c>
      <c r="J78" s="46">
        <v>120</v>
      </c>
      <c r="K78" s="45">
        <v>660.5</v>
      </c>
      <c r="L78" s="46">
        <v>694.3</v>
      </c>
      <c r="M78" s="45">
        <v>722</v>
      </c>
      <c r="N78" s="14"/>
      <c r="O78" s="51"/>
      <c r="P78" s="51"/>
      <c r="Q78" s="51"/>
      <c r="R78" s="51"/>
      <c r="S78" s="51"/>
      <c r="T78" s="51"/>
      <c r="U78" s="51"/>
      <c r="V78" s="73">
        <v>660.5</v>
      </c>
    </row>
    <row r="79" spans="1:22">
      <c r="A79" s="46"/>
      <c r="B79" s="48"/>
      <c r="C79" s="84"/>
      <c r="D79" s="31"/>
      <c r="E79" s="71"/>
      <c r="F79" s="71"/>
      <c r="G79" s="43"/>
      <c r="H79" s="47" t="s">
        <v>91</v>
      </c>
      <c r="I79" s="47" t="s">
        <v>60</v>
      </c>
      <c r="J79" s="46">
        <v>240</v>
      </c>
      <c r="K79" s="45">
        <v>20</v>
      </c>
      <c r="L79" s="45">
        <v>20</v>
      </c>
      <c r="M79" s="45">
        <v>20</v>
      </c>
      <c r="N79" s="14"/>
      <c r="O79" s="51"/>
      <c r="P79" s="51"/>
      <c r="Q79" s="51"/>
      <c r="R79" s="51"/>
      <c r="S79" s="51"/>
      <c r="T79" s="51"/>
      <c r="U79" s="51"/>
      <c r="V79" s="73">
        <v>20</v>
      </c>
    </row>
    <row r="80" spans="1:22" ht="57.6" customHeight="1">
      <c r="A80" s="46">
        <v>19</v>
      </c>
      <c r="B80" s="48" t="s">
        <v>41</v>
      </c>
      <c r="C80" s="84" t="s">
        <v>26</v>
      </c>
      <c r="D80" s="70">
        <f>K80</f>
        <v>333.9</v>
      </c>
      <c r="E80" s="71">
        <v>376.8</v>
      </c>
      <c r="F80" s="71">
        <v>391.9</v>
      </c>
      <c r="G80" s="43"/>
      <c r="H80" s="47"/>
      <c r="I80" s="47"/>
      <c r="J80" s="46"/>
      <c r="K80" s="70">
        <f>K81+K82</f>
        <v>333.9</v>
      </c>
      <c r="L80" s="64">
        <v>376.8</v>
      </c>
      <c r="M80" s="64">
        <v>391.9</v>
      </c>
      <c r="N80" s="14"/>
      <c r="O80" s="53">
        <v>354.8</v>
      </c>
      <c r="P80" s="53">
        <v>376.8</v>
      </c>
      <c r="Q80" s="53">
        <v>391.9</v>
      </c>
      <c r="R80" s="51"/>
      <c r="S80" s="51"/>
      <c r="T80" s="51"/>
      <c r="U80" s="51"/>
      <c r="V80" s="81">
        <f>V81+V82</f>
        <v>333.9</v>
      </c>
    </row>
    <row r="81" spans="1:146" ht="57.6" customHeight="1">
      <c r="A81" s="46"/>
      <c r="B81" s="48"/>
      <c r="C81" s="84"/>
      <c r="D81" s="31"/>
      <c r="E81" s="71"/>
      <c r="F81" s="71"/>
      <c r="G81" s="20" t="s">
        <v>42</v>
      </c>
      <c r="H81" s="46">
        <v>1003</v>
      </c>
      <c r="I81" s="47" t="s">
        <v>71</v>
      </c>
      <c r="J81" s="46">
        <v>240</v>
      </c>
      <c r="K81" s="45">
        <v>2.9</v>
      </c>
      <c r="L81" s="45">
        <v>3.4</v>
      </c>
      <c r="M81" s="45">
        <v>3.5</v>
      </c>
      <c r="N81" s="14"/>
      <c r="O81" s="53"/>
      <c r="P81" s="53"/>
      <c r="Q81" s="53"/>
      <c r="R81" s="51"/>
      <c r="S81" s="54"/>
      <c r="T81" s="54"/>
      <c r="U81" s="54"/>
      <c r="V81" s="73">
        <v>2.9</v>
      </c>
    </row>
    <row r="82" spans="1:146">
      <c r="A82" s="46"/>
      <c r="B82" s="48"/>
      <c r="C82" s="84"/>
      <c r="D82" s="18"/>
      <c r="E82" s="71"/>
      <c r="F82" s="71"/>
      <c r="G82" s="43"/>
      <c r="H82" s="46">
        <v>1003</v>
      </c>
      <c r="I82" s="47" t="s">
        <v>71</v>
      </c>
      <c r="J82" s="46">
        <v>320</v>
      </c>
      <c r="K82" s="45">
        <v>331</v>
      </c>
      <c r="L82" s="45">
        <v>373.4</v>
      </c>
      <c r="M82" s="45">
        <v>388.4</v>
      </c>
      <c r="N82" s="14"/>
      <c r="O82" s="51"/>
      <c r="P82" s="51"/>
      <c r="Q82" s="51"/>
      <c r="R82" s="51"/>
      <c r="S82" s="51"/>
      <c r="T82" s="51"/>
      <c r="U82" s="51"/>
      <c r="V82" s="73">
        <v>331</v>
      </c>
    </row>
    <row r="83" spans="1:146" ht="141" customHeight="1">
      <c r="A83" s="46">
        <v>20</v>
      </c>
      <c r="B83" s="48" t="s">
        <v>144</v>
      </c>
      <c r="C83" s="84" t="s">
        <v>26</v>
      </c>
      <c r="D83" s="70">
        <f>K83</f>
        <v>8187.3</v>
      </c>
      <c r="E83" s="70">
        <f t="shared" ref="E83:F83" si="28">L83</f>
        <v>8812.5</v>
      </c>
      <c r="F83" s="70">
        <f t="shared" si="28"/>
        <v>9157.9</v>
      </c>
      <c r="G83" s="43"/>
      <c r="H83" s="46"/>
      <c r="I83" s="47"/>
      <c r="J83" s="46"/>
      <c r="K83" s="70">
        <f>K84+K85</f>
        <v>8187.3</v>
      </c>
      <c r="L83" s="64">
        <f t="shared" ref="L83:M83" si="29">L84+L85</f>
        <v>8812.5</v>
      </c>
      <c r="M83" s="64">
        <f t="shared" si="29"/>
        <v>9157.9</v>
      </c>
      <c r="N83" s="14"/>
      <c r="O83" s="52">
        <v>8733.2999999999993</v>
      </c>
      <c r="P83" s="52">
        <v>8812.5</v>
      </c>
      <c r="Q83" s="52">
        <v>9157.9</v>
      </c>
      <c r="R83" s="51"/>
      <c r="S83" s="49">
        <f>O83-K83</f>
        <v>545.99999999999909</v>
      </c>
      <c r="T83" s="49">
        <f t="shared" ref="T83:U83" si="30">P83-L83</f>
        <v>0</v>
      </c>
      <c r="U83" s="49">
        <f t="shared" si="30"/>
        <v>0</v>
      </c>
      <c r="V83" s="81">
        <f>V84+V85</f>
        <v>8187.3</v>
      </c>
    </row>
    <row r="84" spans="1:146" ht="86.45" customHeight="1">
      <c r="A84" s="46"/>
      <c r="B84" s="48"/>
      <c r="C84" s="84"/>
      <c r="D84" s="18"/>
      <c r="E84" s="46"/>
      <c r="F84" s="46"/>
      <c r="G84" s="23" t="s">
        <v>145</v>
      </c>
      <c r="H84" s="46">
        <v>1003</v>
      </c>
      <c r="I84" s="47" t="s">
        <v>143</v>
      </c>
      <c r="J84" s="46">
        <v>240</v>
      </c>
      <c r="K84" s="45">
        <v>107.5</v>
      </c>
      <c r="L84" s="45">
        <v>120</v>
      </c>
      <c r="M84" s="45">
        <v>130</v>
      </c>
      <c r="N84" s="14"/>
      <c r="O84" s="52"/>
      <c r="P84" s="52"/>
      <c r="Q84" s="52"/>
      <c r="R84" s="53"/>
      <c r="S84" s="51"/>
      <c r="T84" s="49"/>
      <c r="U84" s="49"/>
      <c r="V84" s="73">
        <v>107.5</v>
      </c>
    </row>
    <row r="85" spans="1:146">
      <c r="A85" s="46"/>
      <c r="B85" s="48"/>
      <c r="C85" s="84"/>
      <c r="D85" s="31"/>
      <c r="E85" s="71"/>
      <c r="F85" s="71"/>
      <c r="G85" s="43"/>
      <c r="H85" s="46">
        <v>1003</v>
      </c>
      <c r="I85" s="47" t="s">
        <v>143</v>
      </c>
      <c r="J85" s="46">
        <v>320</v>
      </c>
      <c r="K85" s="45">
        <v>8079.8</v>
      </c>
      <c r="L85" s="45">
        <v>8692.5</v>
      </c>
      <c r="M85" s="45">
        <v>9027.9</v>
      </c>
      <c r="N85" s="14"/>
      <c r="O85" s="51"/>
      <c r="P85" s="51"/>
      <c r="Q85" s="51"/>
      <c r="R85" s="51"/>
      <c r="S85" s="51"/>
      <c r="T85" s="51"/>
      <c r="U85" s="51"/>
      <c r="V85" s="73">
        <v>8079.8</v>
      </c>
    </row>
    <row r="86" spans="1:146" ht="136.9" customHeight="1">
      <c r="A86" s="46">
        <v>21</v>
      </c>
      <c r="B86" s="48" t="s">
        <v>57</v>
      </c>
      <c r="C86" s="84" t="s">
        <v>26</v>
      </c>
      <c r="D86" s="70">
        <f>K86</f>
        <v>6949.9</v>
      </c>
      <c r="E86" s="70">
        <f t="shared" ref="E86:F86" si="31">L86</f>
        <v>11681.9</v>
      </c>
      <c r="F86" s="70">
        <f t="shared" si="31"/>
        <v>12149.2</v>
      </c>
      <c r="G86" s="43"/>
      <c r="H86" s="46"/>
      <c r="I86" s="47"/>
      <c r="J86" s="46"/>
      <c r="K86" s="70">
        <f>K87+K88</f>
        <v>6949.9</v>
      </c>
      <c r="L86" s="64">
        <f t="shared" ref="L86:M86" si="32">L87+L88</f>
        <v>11681.9</v>
      </c>
      <c r="M86" s="64">
        <f t="shared" si="32"/>
        <v>12149.2</v>
      </c>
      <c r="N86" s="14"/>
      <c r="O86" s="52">
        <v>7232.6</v>
      </c>
      <c r="P86" s="52">
        <v>11681.9</v>
      </c>
      <c r="Q86" s="52">
        <v>12149.2</v>
      </c>
      <c r="R86" s="51"/>
      <c r="S86" s="49">
        <f>O86-K86</f>
        <v>282.70000000000073</v>
      </c>
      <c r="T86" s="49">
        <f t="shared" ref="T86:U86" si="33">P86-L86</f>
        <v>0</v>
      </c>
      <c r="U86" s="49">
        <f t="shared" si="33"/>
        <v>0</v>
      </c>
      <c r="V86" s="81">
        <f>V87+V88</f>
        <v>6949.8729700000004</v>
      </c>
    </row>
    <row r="87" spans="1:146" ht="83.45" customHeight="1">
      <c r="A87" s="46"/>
      <c r="B87" s="48"/>
      <c r="C87" s="84"/>
      <c r="D87" s="18"/>
      <c r="E87" s="70"/>
      <c r="F87" s="70"/>
      <c r="G87" s="48" t="s">
        <v>83</v>
      </c>
      <c r="H87" s="47" t="s">
        <v>89</v>
      </c>
      <c r="I87" s="47" t="s">
        <v>67</v>
      </c>
      <c r="J87" s="46">
        <v>320</v>
      </c>
      <c r="K87" s="45">
        <v>6944.9</v>
      </c>
      <c r="L87" s="45">
        <v>11679.4</v>
      </c>
      <c r="M87" s="45">
        <v>12146.7</v>
      </c>
      <c r="N87" s="14"/>
      <c r="O87" s="52"/>
      <c r="P87" s="52"/>
      <c r="Q87" s="52"/>
      <c r="R87" s="51"/>
      <c r="S87" s="49"/>
      <c r="T87" s="49"/>
      <c r="U87" s="49"/>
      <c r="V87" s="73">
        <v>6944.8504700000003</v>
      </c>
    </row>
    <row r="88" spans="1:146">
      <c r="A88" s="46"/>
      <c r="B88" s="48"/>
      <c r="C88" s="84"/>
      <c r="D88" s="18"/>
      <c r="E88" s="70"/>
      <c r="F88" s="70"/>
      <c r="G88" s="48"/>
      <c r="H88" s="47" t="s">
        <v>89</v>
      </c>
      <c r="I88" s="47" t="s">
        <v>67</v>
      </c>
      <c r="J88" s="46">
        <v>240</v>
      </c>
      <c r="K88" s="45">
        <v>5</v>
      </c>
      <c r="L88" s="45">
        <v>2.5</v>
      </c>
      <c r="M88" s="45">
        <v>2.5</v>
      </c>
      <c r="N88" s="14"/>
      <c r="O88" s="51"/>
      <c r="P88" s="51"/>
      <c r="Q88" s="51"/>
      <c r="R88" s="51"/>
      <c r="S88" s="51"/>
      <c r="T88" s="51"/>
      <c r="U88" s="51"/>
      <c r="V88" s="73">
        <v>5.0225</v>
      </c>
    </row>
    <row r="89" spans="1:146" ht="42" customHeight="1">
      <c r="A89" s="46">
        <v>22</v>
      </c>
      <c r="B89" s="48" t="s">
        <v>119</v>
      </c>
      <c r="C89" s="84"/>
      <c r="D89" s="70">
        <f>K89</f>
        <v>19521.8</v>
      </c>
      <c r="E89" s="70">
        <f t="shared" ref="E89:F89" si="34">L89</f>
        <v>25900.2</v>
      </c>
      <c r="F89" s="70">
        <f t="shared" si="34"/>
        <v>26944</v>
      </c>
      <c r="G89" s="43"/>
      <c r="H89" s="46"/>
      <c r="I89" s="47"/>
      <c r="J89" s="46"/>
      <c r="K89" s="70">
        <f>K90+K91</f>
        <v>19521.8</v>
      </c>
      <c r="L89" s="64">
        <f t="shared" ref="L89:M89" si="35">L90+L91</f>
        <v>25900.2</v>
      </c>
      <c r="M89" s="64">
        <f t="shared" si="35"/>
        <v>26944</v>
      </c>
      <c r="N89" s="14"/>
      <c r="O89" s="52">
        <v>19838.599999999999</v>
      </c>
      <c r="P89" s="52">
        <v>25900.2</v>
      </c>
      <c r="Q89" s="52">
        <v>26944</v>
      </c>
      <c r="R89" s="51"/>
      <c r="S89" s="49">
        <f>O89-K89</f>
        <v>316.79999999999927</v>
      </c>
      <c r="T89" s="49">
        <f t="shared" ref="T89:U89" si="36">P89-L89</f>
        <v>0</v>
      </c>
      <c r="U89" s="49">
        <f t="shared" si="36"/>
        <v>0</v>
      </c>
      <c r="V89" s="81">
        <f>V90+V91</f>
        <v>19521.828150000001</v>
      </c>
    </row>
    <row r="90" spans="1:146" ht="55.15" customHeight="1">
      <c r="A90" s="46"/>
      <c r="B90" s="48"/>
      <c r="C90" s="84"/>
      <c r="D90" s="18"/>
      <c r="E90" s="70"/>
      <c r="F90" s="70"/>
      <c r="G90" s="20" t="s">
        <v>85</v>
      </c>
      <c r="H90" s="46">
        <v>1004</v>
      </c>
      <c r="I90" s="47" t="s">
        <v>73</v>
      </c>
      <c r="J90" s="46">
        <v>240</v>
      </c>
      <c r="K90" s="45">
        <v>2.2999999999999998</v>
      </c>
      <c r="L90" s="45">
        <v>7</v>
      </c>
      <c r="M90" s="45">
        <v>8</v>
      </c>
      <c r="N90" s="14"/>
      <c r="O90" s="52"/>
      <c r="P90" s="52"/>
      <c r="Q90" s="52"/>
      <c r="R90" s="51"/>
      <c r="S90" s="49"/>
      <c r="T90" s="49"/>
      <c r="U90" s="49"/>
      <c r="V90" s="73">
        <v>2.3421500000000002</v>
      </c>
    </row>
    <row r="91" spans="1:146" ht="27.75" customHeight="1">
      <c r="A91" s="46"/>
      <c r="B91" s="48"/>
      <c r="C91" s="84"/>
      <c r="D91" s="31"/>
      <c r="E91" s="70"/>
      <c r="F91" s="70"/>
      <c r="G91" s="43"/>
      <c r="H91" s="46">
        <v>1004</v>
      </c>
      <c r="I91" s="47" t="s">
        <v>73</v>
      </c>
      <c r="J91" s="46">
        <v>320</v>
      </c>
      <c r="K91" s="45">
        <v>19519.5</v>
      </c>
      <c r="L91" s="45">
        <v>25893.200000000001</v>
      </c>
      <c r="M91" s="45">
        <v>26936</v>
      </c>
      <c r="N91" s="14"/>
      <c r="O91" s="51"/>
      <c r="P91" s="51"/>
      <c r="Q91" s="51"/>
      <c r="R91" s="51"/>
      <c r="S91" s="51"/>
      <c r="T91" s="51"/>
      <c r="U91" s="51"/>
      <c r="V91" s="73">
        <v>19519.486000000001</v>
      </c>
    </row>
    <row r="92" spans="1:146" s="11" customFormat="1" ht="148.9" customHeight="1">
      <c r="A92" s="46">
        <v>23</v>
      </c>
      <c r="B92" s="48" t="s">
        <v>120</v>
      </c>
      <c r="C92" s="84" t="s">
        <v>27</v>
      </c>
      <c r="D92" s="70">
        <v>0.3</v>
      </c>
      <c r="E92" s="70">
        <v>0.3</v>
      </c>
      <c r="F92" s="70">
        <v>0.3</v>
      </c>
      <c r="G92" s="43"/>
      <c r="H92" s="46"/>
      <c r="I92" s="47"/>
      <c r="J92" s="46"/>
      <c r="K92" s="70">
        <v>0.3</v>
      </c>
      <c r="L92" s="64">
        <v>0.3</v>
      </c>
      <c r="M92" s="64">
        <v>0.3</v>
      </c>
      <c r="N92" s="14"/>
      <c r="O92" s="51"/>
      <c r="P92" s="51"/>
      <c r="Q92" s="51"/>
      <c r="R92" s="51"/>
      <c r="S92" s="51"/>
      <c r="T92" s="51"/>
      <c r="U92" s="51"/>
      <c r="V92" s="81">
        <v>0.3</v>
      </c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</row>
    <row r="93" spans="1:146" s="11" customFormat="1" ht="84" customHeight="1">
      <c r="A93" s="46"/>
      <c r="B93" s="94"/>
      <c r="C93" s="84"/>
      <c r="D93" s="18"/>
      <c r="E93" s="45"/>
      <c r="F93" s="39"/>
      <c r="G93" s="48" t="s">
        <v>17</v>
      </c>
      <c r="H93" s="47" t="s">
        <v>91</v>
      </c>
      <c r="I93" s="47" t="s">
        <v>58</v>
      </c>
      <c r="J93" s="46">
        <v>240</v>
      </c>
      <c r="K93" s="45">
        <v>0.3</v>
      </c>
      <c r="L93" s="45">
        <v>0.3</v>
      </c>
      <c r="M93" s="45" t="s">
        <v>86</v>
      </c>
      <c r="N93" s="14"/>
      <c r="O93" s="51"/>
      <c r="P93" s="51"/>
      <c r="Q93" s="51"/>
      <c r="R93" s="51"/>
      <c r="S93" s="51"/>
      <c r="T93" s="51"/>
      <c r="U93" s="51"/>
      <c r="V93" s="73">
        <v>0.3</v>
      </c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</row>
    <row r="94" spans="1:146" ht="96.6" customHeight="1">
      <c r="A94" s="46">
        <v>24</v>
      </c>
      <c r="B94" s="48" t="s">
        <v>121</v>
      </c>
      <c r="C94" s="84" t="s">
        <v>26</v>
      </c>
      <c r="D94" s="70">
        <f>K94</f>
        <v>3218.6</v>
      </c>
      <c r="E94" s="70">
        <f t="shared" ref="E94:F94" si="37">L94</f>
        <v>4064.9</v>
      </c>
      <c r="F94" s="70">
        <f t="shared" si="37"/>
        <v>4229.3999999999996</v>
      </c>
      <c r="G94" s="43"/>
      <c r="H94" s="46"/>
      <c r="I94" s="47"/>
      <c r="J94" s="46"/>
      <c r="K94" s="70">
        <f>K95+K96</f>
        <v>3218.6</v>
      </c>
      <c r="L94" s="64">
        <f t="shared" ref="L94:M94" si="38">L95+L96</f>
        <v>4064.9</v>
      </c>
      <c r="M94" s="64">
        <f t="shared" si="38"/>
        <v>4229.3999999999996</v>
      </c>
      <c r="N94" s="14"/>
      <c r="O94" s="52">
        <v>3341.1</v>
      </c>
      <c r="P94" s="52">
        <v>4064.9</v>
      </c>
      <c r="Q94" s="52">
        <v>4229.3999999999996</v>
      </c>
      <c r="R94" s="51"/>
      <c r="S94" s="49">
        <f>O94-K94</f>
        <v>122.5</v>
      </c>
      <c r="T94" s="49">
        <f t="shared" ref="T94:U94" si="39">P94-L94</f>
        <v>0</v>
      </c>
      <c r="U94" s="49">
        <f t="shared" si="39"/>
        <v>0</v>
      </c>
      <c r="V94" s="81">
        <f>V95+V96</f>
        <v>3218.57521</v>
      </c>
    </row>
    <row r="95" spans="1:146" ht="82.9" customHeight="1">
      <c r="A95" s="46"/>
      <c r="B95" s="48"/>
      <c r="C95" s="84"/>
      <c r="D95" s="18"/>
      <c r="E95" s="70"/>
      <c r="F95" s="70"/>
      <c r="G95" s="48" t="s">
        <v>77</v>
      </c>
      <c r="H95" s="46">
        <v>1004</v>
      </c>
      <c r="I95" s="47" t="s">
        <v>54</v>
      </c>
      <c r="J95" s="46">
        <v>240</v>
      </c>
      <c r="K95" s="45">
        <v>30.5</v>
      </c>
      <c r="L95" s="45">
        <v>39.1</v>
      </c>
      <c r="M95" s="45">
        <v>40.700000000000003</v>
      </c>
      <c r="N95" s="14"/>
      <c r="O95" s="52"/>
      <c r="P95" s="52"/>
      <c r="Q95" s="52"/>
      <c r="R95" s="51"/>
      <c r="S95" s="49"/>
      <c r="T95" s="49"/>
      <c r="U95" s="49"/>
      <c r="V95" s="73">
        <v>30.506209999999999</v>
      </c>
    </row>
    <row r="96" spans="1:146">
      <c r="A96" s="46"/>
      <c r="B96" s="48"/>
      <c r="C96" s="84"/>
      <c r="D96" s="18"/>
      <c r="E96" s="70"/>
      <c r="F96" s="70"/>
      <c r="G96" s="43"/>
      <c r="H96" s="46">
        <v>1004</v>
      </c>
      <c r="I96" s="47" t="s">
        <v>54</v>
      </c>
      <c r="J96" s="46">
        <v>320</v>
      </c>
      <c r="K96" s="45">
        <v>3188.1</v>
      </c>
      <c r="L96" s="45">
        <v>4025.8</v>
      </c>
      <c r="M96" s="45">
        <v>4188.7</v>
      </c>
      <c r="N96" s="14"/>
      <c r="O96" s="51"/>
      <c r="P96" s="51"/>
      <c r="Q96" s="51"/>
      <c r="R96" s="51"/>
      <c r="S96" s="51"/>
      <c r="T96" s="51"/>
      <c r="U96" s="51"/>
      <c r="V96" s="73">
        <v>3188.069</v>
      </c>
    </row>
    <row r="97" spans="1:146" ht="123.6" customHeight="1">
      <c r="A97" s="46">
        <v>25</v>
      </c>
      <c r="B97" s="48" t="s">
        <v>122</v>
      </c>
      <c r="C97" s="84" t="s">
        <v>26</v>
      </c>
      <c r="D97" s="70">
        <f>K97</f>
        <v>4123</v>
      </c>
      <c r="E97" s="70">
        <f t="shared" ref="E97:F97" si="40">L97</f>
        <v>7334.8</v>
      </c>
      <c r="F97" s="70">
        <f t="shared" si="40"/>
        <v>7628.1</v>
      </c>
      <c r="G97" s="48"/>
      <c r="H97" s="46"/>
      <c r="I97" s="47"/>
      <c r="J97" s="46"/>
      <c r="K97" s="70">
        <f>K98+K99</f>
        <v>4123</v>
      </c>
      <c r="L97" s="64">
        <f t="shared" ref="L97:M97" si="41">L98+L99</f>
        <v>7334.8</v>
      </c>
      <c r="M97" s="64">
        <f t="shared" si="41"/>
        <v>7628.1</v>
      </c>
      <c r="N97" s="14"/>
      <c r="O97" s="52">
        <v>4393.7</v>
      </c>
      <c r="P97" s="52">
        <v>7334.8</v>
      </c>
      <c r="Q97" s="52">
        <v>7628.1</v>
      </c>
      <c r="R97" s="51"/>
      <c r="S97" s="49">
        <f>O97-K97</f>
        <v>270.69999999999982</v>
      </c>
      <c r="T97" s="49">
        <f t="shared" ref="T97:U97" si="42">P97-L97</f>
        <v>0</v>
      </c>
      <c r="U97" s="49">
        <f t="shared" si="42"/>
        <v>0</v>
      </c>
      <c r="V97" s="81">
        <f>V98+V99</f>
        <v>4123.0236299999997</v>
      </c>
    </row>
    <row r="98" spans="1:146" ht="82.15" customHeight="1">
      <c r="A98" s="46"/>
      <c r="B98" s="48"/>
      <c r="C98" s="84"/>
      <c r="D98" s="18"/>
      <c r="E98" s="70"/>
      <c r="F98" s="70"/>
      <c r="G98" s="35" t="s">
        <v>45</v>
      </c>
      <c r="H98" s="46">
        <v>1004</v>
      </c>
      <c r="I98" s="47" t="s">
        <v>53</v>
      </c>
      <c r="J98" s="46">
        <v>240</v>
      </c>
      <c r="K98" s="45">
        <v>25.1</v>
      </c>
      <c r="L98" s="45">
        <v>20</v>
      </c>
      <c r="M98" s="45">
        <v>20</v>
      </c>
      <c r="N98" s="14"/>
      <c r="O98" s="52"/>
      <c r="P98" s="52"/>
      <c r="Q98" s="52"/>
      <c r="R98" s="51"/>
      <c r="S98" s="49"/>
      <c r="T98" s="49"/>
      <c r="U98" s="49"/>
      <c r="V98" s="73">
        <v>25.083629999999999</v>
      </c>
    </row>
    <row r="99" spans="1:146" ht="24" customHeight="1">
      <c r="A99" s="46"/>
      <c r="B99" s="48"/>
      <c r="C99" s="84"/>
      <c r="D99" s="18"/>
      <c r="E99" s="70"/>
      <c r="F99" s="70"/>
      <c r="G99" s="35"/>
      <c r="H99" s="46">
        <v>1004</v>
      </c>
      <c r="I99" s="47" t="s">
        <v>53</v>
      </c>
      <c r="J99" s="46">
        <v>320</v>
      </c>
      <c r="K99" s="45">
        <v>4097.8999999999996</v>
      </c>
      <c r="L99" s="45">
        <v>7314.8</v>
      </c>
      <c r="M99" s="45">
        <v>7608.1</v>
      </c>
      <c r="N99" s="14"/>
      <c r="O99" s="51"/>
      <c r="P99" s="51"/>
      <c r="Q99" s="51"/>
      <c r="R99" s="51"/>
      <c r="S99" s="51"/>
      <c r="T99" s="51"/>
      <c r="U99" s="51"/>
      <c r="V99" s="73">
        <v>4097.9399999999996</v>
      </c>
    </row>
    <row r="100" spans="1:146" ht="217.15" customHeight="1">
      <c r="A100" s="46">
        <v>26</v>
      </c>
      <c r="B100" s="48" t="s">
        <v>123</v>
      </c>
      <c r="C100" s="84"/>
      <c r="D100" s="70">
        <f>K100</f>
        <v>13486</v>
      </c>
      <c r="E100" s="70">
        <f t="shared" ref="E100:F100" si="43">L100</f>
        <v>14893.4</v>
      </c>
      <c r="F100" s="70">
        <f t="shared" si="43"/>
        <v>4559.3999999999996</v>
      </c>
      <c r="G100" s="43"/>
      <c r="H100" s="46"/>
      <c r="I100" s="47"/>
      <c r="J100" s="46"/>
      <c r="K100" s="70">
        <f>K101+K102</f>
        <v>13486</v>
      </c>
      <c r="L100" s="64">
        <f t="shared" ref="L100:M100" si="44">L101+L102</f>
        <v>14893.4</v>
      </c>
      <c r="M100" s="64">
        <f t="shared" si="44"/>
        <v>4559.3999999999996</v>
      </c>
      <c r="N100" s="14"/>
      <c r="O100" s="52">
        <v>13486.9</v>
      </c>
      <c r="P100" s="52">
        <v>14893.4</v>
      </c>
      <c r="Q100" s="52">
        <v>4559.3999999999996</v>
      </c>
      <c r="R100" s="51"/>
      <c r="S100" s="49">
        <f>O100-K100</f>
        <v>0.8999999999996362</v>
      </c>
      <c r="T100" s="49">
        <f t="shared" ref="T100:U100" si="45">P100-L100</f>
        <v>0</v>
      </c>
      <c r="U100" s="49">
        <f t="shared" si="45"/>
        <v>0</v>
      </c>
      <c r="V100" s="81">
        <f>V101+V102</f>
        <v>13486.023450000001</v>
      </c>
    </row>
    <row r="101" spans="1:146" ht="128.44999999999999" customHeight="1">
      <c r="A101" s="46"/>
      <c r="B101" s="48"/>
      <c r="C101" s="84" t="s">
        <v>26</v>
      </c>
      <c r="D101" s="18"/>
      <c r="E101" s="70"/>
      <c r="F101" s="70"/>
      <c r="G101" s="22" t="s">
        <v>43</v>
      </c>
      <c r="H101" s="46">
        <v>1004</v>
      </c>
      <c r="I101" s="47" t="s">
        <v>51</v>
      </c>
      <c r="J101" s="46">
        <v>240</v>
      </c>
      <c r="K101" s="45">
        <v>127.8</v>
      </c>
      <c r="L101" s="45">
        <v>220.1</v>
      </c>
      <c r="M101" s="45">
        <v>67.400000000000006</v>
      </c>
      <c r="N101" s="14"/>
      <c r="O101" s="51"/>
      <c r="P101" s="51"/>
      <c r="Q101" s="51"/>
      <c r="R101" s="51"/>
      <c r="S101" s="51"/>
      <c r="T101" s="51"/>
      <c r="U101" s="51"/>
      <c r="V101" s="73">
        <v>127.79564000000001</v>
      </c>
    </row>
    <row r="102" spans="1:146" ht="112.15" customHeight="1">
      <c r="A102" s="46"/>
      <c r="B102" s="48"/>
      <c r="C102" s="84" t="s">
        <v>28</v>
      </c>
      <c r="D102" s="18"/>
      <c r="E102" s="70"/>
      <c r="F102" s="70"/>
      <c r="G102" s="35" t="s">
        <v>44</v>
      </c>
      <c r="H102" s="46">
        <v>1004</v>
      </c>
      <c r="I102" s="47" t="s">
        <v>52</v>
      </c>
      <c r="J102" s="46">
        <v>310</v>
      </c>
      <c r="K102" s="45">
        <v>13358.2</v>
      </c>
      <c r="L102" s="45">
        <v>14673.3</v>
      </c>
      <c r="M102" s="45">
        <v>4492</v>
      </c>
      <c r="N102" s="14"/>
      <c r="O102" s="52"/>
      <c r="P102" s="52"/>
      <c r="Q102" s="52"/>
      <c r="R102" s="51"/>
      <c r="S102" s="49"/>
      <c r="T102" s="49"/>
      <c r="U102" s="49"/>
      <c r="V102" s="73">
        <v>13358.22781</v>
      </c>
    </row>
    <row r="103" spans="1:146" ht="112.15" customHeight="1">
      <c r="A103" s="46">
        <v>27</v>
      </c>
      <c r="B103" s="48" t="s">
        <v>124</v>
      </c>
      <c r="C103" s="84" t="s">
        <v>26</v>
      </c>
      <c r="D103" s="70">
        <f>K103</f>
        <v>0</v>
      </c>
      <c r="E103" s="70">
        <v>90</v>
      </c>
      <c r="F103" s="70">
        <v>90</v>
      </c>
      <c r="G103" s="43"/>
      <c r="H103" s="46"/>
      <c r="I103" s="47"/>
      <c r="J103" s="46"/>
      <c r="K103" s="70">
        <f>K104</f>
        <v>0</v>
      </c>
      <c r="L103" s="61">
        <v>90</v>
      </c>
      <c r="M103" s="61">
        <v>90</v>
      </c>
      <c r="N103" s="14"/>
      <c r="O103" s="62">
        <v>0</v>
      </c>
      <c r="P103" s="62">
        <v>90</v>
      </c>
      <c r="Q103" s="62">
        <v>90</v>
      </c>
      <c r="R103" s="51"/>
      <c r="S103" s="54">
        <f>O103-K103</f>
        <v>0</v>
      </c>
      <c r="T103" s="54">
        <f t="shared" ref="T103:U103" si="46">P103-L103</f>
        <v>0</v>
      </c>
      <c r="U103" s="54">
        <f t="shared" si="46"/>
        <v>0</v>
      </c>
      <c r="V103" s="81">
        <f>V104</f>
        <v>0</v>
      </c>
    </row>
    <row r="104" spans="1:146" ht="82.15" customHeight="1">
      <c r="A104" s="46"/>
      <c r="B104" s="48"/>
      <c r="C104" s="84"/>
      <c r="D104" s="18"/>
      <c r="E104" s="70"/>
      <c r="F104" s="70"/>
      <c r="G104" s="48" t="s">
        <v>87</v>
      </c>
      <c r="H104" s="46">
        <v>1004</v>
      </c>
      <c r="I104" s="47" t="s">
        <v>65</v>
      </c>
      <c r="J104" s="46">
        <v>320</v>
      </c>
      <c r="K104" s="45">
        <v>0</v>
      </c>
      <c r="L104" s="45">
        <v>90</v>
      </c>
      <c r="M104" s="45">
        <v>90</v>
      </c>
      <c r="N104" s="14"/>
      <c r="O104" s="51"/>
      <c r="P104" s="51"/>
      <c r="Q104" s="51"/>
      <c r="R104" s="51"/>
      <c r="S104" s="51"/>
      <c r="T104" s="51"/>
      <c r="U104" s="51"/>
      <c r="V104" s="74">
        <v>0</v>
      </c>
    </row>
    <row r="105" spans="1:146" ht="163.15" customHeight="1">
      <c r="A105" s="46">
        <v>28</v>
      </c>
      <c r="B105" s="95" t="s">
        <v>125</v>
      </c>
      <c r="C105" s="84" t="s">
        <v>26</v>
      </c>
      <c r="D105" s="70">
        <f>K105</f>
        <v>13368.3</v>
      </c>
      <c r="E105" s="70">
        <f t="shared" ref="E105:F105" si="47">L105</f>
        <v>16159.9</v>
      </c>
      <c r="F105" s="70">
        <f t="shared" si="47"/>
        <v>17820</v>
      </c>
      <c r="G105" s="43"/>
      <c r="H105" s="46"/>
      <c r="I105" s="47"/>
      <c r="J105" s="46"/>
      <c r="K105" s="70">
        <f>K106</f>
        <v>13368.3</v>
      </c>
      <c r="L105" s="64">
        <f t="shared" ref="L105:M105" si="48">L106</f>
        <v>16159.9</v>
      </c>
      <c r="M105" s="64">
        <f t="shared" si="48"/>
        <v>17820</v>
      </c>
      <c r="N105" s="14"/>
      <c r="O105" s="51"/>
      <c r="P105" s="51"/>
      <c r="Q105" s="51"/>
      <c r="R105" s="51"/>
      <c r="S105" s="51"/>
      <c r="T105" s="51"/>
      <c r="U105" s="51"/>
      <c r="V105" s="81">
        <f>V106</f>
        <v>13368.3303</v>
      </c>
    </row>
    <row r="106" spans="1:146" ht="110.45" customHeight="1">
      <c r="A106" s="46"/>
      <c r="B106" s="96"/>
      <c r="C106" s="84"/>
      <c r="D106" s="18"/>
      <c r="E106" s="70"/>
      <c r="F106" s="70"/>
      <c r="G106" s="40" t="s">
        <v>155</v>
      </c>
      <c r="H106" s="46">
        <v>1004</v>
      </c>
      <c r="I106" s="47" t="s">
        <v>66</v>
      </c>
      <c r="J106" s="46">
        <v>320</v>
      </c>
      <c r="K106" s="45">
        <v>13368.3</v>
      </c>
      <c r="L106" s="45">
        <v>16159.9</v>
      </c>
      <c r="M106" s="45">
        <v>17820</v>
      </c>
      <c r="N106" s="14"/>
      <c r="O106" s="52"/>
      <c r="P106" s="52"/>
      <c r="Q106" s="52"/>
      <c r="R106" s="51"/>
      <c r="S106" s="49"/>
      <c r="T106" s="51"/>
      <c r="U106" s="51"/>
      <c r="V106" s="73">
        <v>13368.3303</v>
      </c>
    </row>
    <row r="107" spans="1:146" ht="112.5" customHeight="1">
      <c r="A107" s="46">
        <v>29</v>
      </c>
      <c r="B107" s="48" t="s">
        <v>126</v>
      </c>
      <c r="C107" s="84" t="s">
        <v>26</v>
      </c>
      <c r="D107" s="70">
        <f>K107</f>
        <v>6016.2000000000007</v>
      </c>
      <c r="E107" s="70">
        <f t="shared" ref="E107:F107" si="49">L107</f>
        <v>5794.2000000000007</v>
      </c>
      <c r="F107" s="70">
        <f t="shared" si="49"/>
        <v>5574.5</v>
      </c>
      <c r="G107" s="43"/>
      <c r="H107" s="46"/>
      <c r="I107" s="47"/>
      <c r="J107" s="46"/>
      <c r="K107" s="70">
        <f>K108+K109</f>
        <v>6016.2000000000007</v>
      </c>
      <c r="L107" s="64">
        <f t="shared" ref="L107:M107" si="50">L108+L109</f>
        <v>5794.2000000000007</v>
      </c>
      <c r="M107" s="64">
        <f t="shared" si="50"/>
        <v>5574.5</v>
      </c>
      <c r="N107" s="14"/>
      <c r="O107" s="52">
        <v>6020.2</v>
      </c>
      <c r="P107" s="52">
        <v>5794.2</v>
      </c>
      <c r="Q107" s="52">
        <v>5574.5</v>
      </c>
      <c r="R107" s="49">
        <f>O107-K107</f>
        <v>3.9999999999990905</v>
      </c>
      <c r="S107" s="49">
        <f t="shared" ref="S107:T107" si="51">P107-L107</f>
        <v>0</v>
      </c>
      <c r="T107" s="49">
        <f t="shared" si="51"/>
        <v>0</v>
      </c>
      <c r="U107" s="51"/>
      <c r="V107" s="81">
        <f>V108+V109</f>
        <v>6016.2286800000002</v>
      </c>
    </row>
    <row r="108" spans="1:146" ht="79.900000000000006" customHeight="1">
      <c r="A108" s="46"/>
      <c r="B108" s="96"/>
      <c r="C108" s="84"/>
      <c r="D108" s="18"/>
      <c r="E108" s="45"/>
      <c r="F108" s="45"/>
      <c r="G108" s="21" t="s">
        <v>76</v>
      </c>
      <c r="H108" s="46">
        <v>1004</v>
      </c>
      <c r="I108" s="47" t="s">
        <v>64</v>
      </c>
      <c r="J108" s="46">
        <v>320</v>
      </c>
      <c r="K108" s="45">
        <v>5899.6</v>
      </c>
      <c r="L108" s="45">
        <v>5680.6</v>
      </c>
      <c r="M108" s="45">
        <v>5465.2</v>
      </c>
      <c r="N108" s="14"/>
      <c r="O108" s="52"/>
      <c r="P108" s="52"/>
      <c r="Q108" s="52"/>
      <c r="R108" s="49"/>
      <c r="S108" s="49"/>
      <c r="T108" s="49"/>
      <c r="U108" s="51"/>
      <c r="V108" s="73">
        <v>5899.63735</v>
      </c>
    </row>
    <row r="109" spans="1:146">
      <c r="A109" s="46"/>
      <c r="B109" s="48"/>
      <c r="C109" s="84"/>
      <c r="D109" s="18"/>
      <c r="E109" s="70"/>
      <c r="F109" s="70"/>
      <c r="G109" s="43"/>
      <c r="H109" s="46">
        <v>1004</v>
      </c>
      <c r="I109" s="47" t="s">
        <v>64</v>
      </c>
      <c r="J109" s="46">
        <v>240</v>
      </c>
      <c r="K109" s="45">
        <v>116.6</v>
      </c>
      <c r="L109" s="45">
        <v>113.6</v>
      </c>
      <c r="M109" s="45">
        <v>109.3</v>
      </c>
      <c r="N109" s="14"/>
      <c r="O109" s="51"/>
      <c r="P109" s="51"/>
      <c r="Q109" s="51"/>
      <c r="R109" s="51"/>
      <c r="S109" s="51"/>
      <c r="T109" s="51"/>
      <c r="U109" s="51"/>
      <c r="V109" s="73">
        <v>116.59133</v>
      </c>
    </row>
    <row r="110" spans="1:146" ht="409.15" customHeight="1">
      <c r="A110" s="46">
        <v>30</v>
      </c>
      <c r="B110" s="48" t="s">
        <v>127</v>
      </c>
      <c r="C110" s="84" t="s">
        <v>26</v>
      </c>
      <c r="D110" s="70">
        <f>K110</f>
        <v>18685.5</v>
      </c>
      <c r="E110" s="70">
        <f t="shared" ref="E110:F110" si="52">L110</f>
        <v>8389.7999999999993</v>
      </c>
      <c r="F110" s="70">
        <f t="shared" si="52"/>
        <v>8389.7999999999993</v>
      </c>
      <c r="G110" s="32"/>
      <c r="H110" s="45"/>
      <c r="I110" s="45"/>
      <c r="J110" s="45"/>
      <c r="K110" s="70">
        <f>K111</f>
        <v>18685.5</v>
      </c>
      <c r="L110" s="61">
        <f t="shared" ref="L110:M110" si="53">L111</f>
        <v>8389.7999999999993</v>
      </c>
      <c r="M110" s="61">
        <f t="shared" si="53"/>
        <v>8389.7999999999993</v>
      </c>
      <c r="N110" s="14"/>
      <c r="O110" s="62" t="s">
        <v>156</v>
      </c>
      <c r="P110" s="62">
        <v>8389.7999999999993</v>
      </c>
      <c r="Q110" s="62">
        <v>8389.7999999999993</v>
      </c>
      <c r="R110" s="51"/>
      <c r="S110" s="63"/>
      <c r="T110" s="63"/>
      <c r="U110" s="63"/>
      <c r="V110" s="81">
        <f>V111</f>
        <v>18685.491539999999</v>
      </c>
    </row>
    <row r="111" spans="1:146" ht="82.9" customHeight="1">
      <c r="A111" s="71"/>
      <c r="B111" s="97"/>
      <c r="C111" s="83"/>
      <c r="D111" s="41"/>
      <c r="E111" s="70"/>
      <c r="F111" s="70"/>
      <c r="G111" s="48" t="s">
        <v>94</v>
      </c>
      <c r="H111" s="46">
        <v>1004</v>
      </c>
      <c r="I111" s="47" t="s">
        <v>97</v>
      </c>
      <c r="J111" s="46">
        <v>410</v>
      </c>
      <c r="K111" s="45">
        <v>18685.5</v>
      </c>
      <c r="L111" s="45">
        <v>8389.7999999999993</v>
      </c>
      <c r="M111" s="45">
        <v>8389.7999999999993</v>
      </c>
      <c r="N111" s="14"/>
      <c r="O111" s="53"/>
      <c r="P111" s="52"/>
      <c r="Q111" s="52"/>
      <c r="R111" s="56"/>
      <c r="S111" s="51"/>
      <c r="T111" s="51"/>
      <c r="U111" s="51"/>
      <c r="V111" s="73">
        <v>18685.491539999999</v>
      </c>
    </row>
    <row r="112" spans="1:146" s="8" customFormat="1" ht="325.14999999999998" customHeight="1">
      <c r="A112" s="27">
        <v>31</v>
      </c>
      <c r="B112" s="23" t="s">
        <v>128</v>
      </c>
      <c r="C112" s="85" t="s">
        <v>29</v>
      </c>
      <c r="D112" s="70">
        <f>K112</f>
        <v>396844.79999999999</v>
      </c>
      <c r="E112" s="70">
        <f t="shared" ref="E112:F112" si="54">L112</f>
        <v>410412.6</v>
      </c>
      <c r="F112" s="70">
        <f t="shared" si="54"/>
        <v>427822.3</v>
      </c>
      <c r="G112" s="66"/>
      <c r="H112" s="66"/>
      <c r="I112" s="67"/>
      <c r="J112" s="66"/>
      <c r="K112" s="70">
        <f>K113+K114+K115</f>
        <v>396844.79999999999</v>
      </c>
      <c r="L112" s="64">
        <f t="shared" ref="L112:M112" si="55">L113+L114+L115</f>
        <v>410412.6</v>
      </c>
      <c r="M112" s="64">
        <f t="shared" si="55"/>
        <v>427822.3</v>
      </c>
      <c r="N112" s="42"/>
      <c r="O112" s="57"/>
      <c r="P112" s="57"/>
      <c r="Q112" s="57"/>
      <c r="R112" s="57"/>
      <c r="S112" s="57"/>
      <c r="T112" s="57"/>
      <c r="U112" s="57"/>
      <c r="V112" s="81">
        <f>V113+V114+V115</f>
        <v>396844.79999999999</v>
      </c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</row>
    <row r="113" spans="1:146" s="8" customFormat="1" ht="124.15" customHeight="1">
      <c r="A113" s="43"/>
      <c r="B113" s="48"/>
      <c r="C113" s="84"/>
      <c r="D113" s="70"/>
      <c r="E113" s="70"/>
      <c r="F113" s="70"/>
      <c r="G113" s="48" t="s">
        <v>75</v>
      </c>
      <c r="H113" s="47" t="s">
        <v>93</v>
      </c>
      <c r="I113" s="30" t="s">
        <v>95</v>
      </c>
      <c r="J113" s="43">
        <v>610</v>
      </c>
      <c r="K113" s="45">
        <v>92937</v>
      </c>
      <c r="L113" s="45">
        <v>95912.6</v>
      </c>
      <c r="M113" s="45">
        <v>98759.1</v>
      </c>
      <c r="N113" s="42"/>
      <c r="O113" s="52">
        <v>396844.79999999999</v>
      </c>
      <c r="P113" s="52">
        <v>410412.6</v>
      </c>
      <c r="Q113" s="52">
        <v>427822.3</v>
      </c>
      <c r="R113" s="57"/>
      <c r="S113" s="59"/>
      <c r="T113" s="57"/>
      <c r="U113" s="57"/>
      <c r="V113" s="73">
        <v>92937</v>
      </c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</row>
    <row r="114" spans="1:146" s="8" customFormat="1" ht="125.45" customHeight="1">
      <c r="A114" s="43"/>
      <c r="B114" s="48"/>
      <c r="C114" s="84"/>
      <c r="D114" s="70"/>
      <c r="E114" s="70"/>
      <c r="F114" s="70"/>
      <c r="G114" s="48" t="s">
        <v>75</v>
      </c>
      <c r="H114" s="47" t="s">
        <v>12</v>
      </c>
      <c r="I114" s="30" t="s">
        <v>95</v>
      </c>
      <c r="J114" s="43">
        <v>610</v>
      </c>
      <c r="K114" s="45">
        <v>7817.2</v>
      </c>
      <c r="L114" s="45">
        <v>8216.5</v>
      </c>
      <c r="M114" s="45">
        <v>8546.9</v>
      </c>
      <c r="N114" s="42"/>
      <c r="O114" s="58">
        <f>K113+K115+K114</f>
        <v>396844.79999999999</v>
      </c>
      <c r="P114" s="58">
        <f t="shared" ref="P114:Q114" si="56">L113+L115+L114</f>
        <v>410412.6</v>
      </c>
      <c r="Q114" s="58">
        <f t="shared" si="56"/>
        <v>427822.30000000005</v>
      </c>
      <c r="R114" s="57"/>
      <c r="S114" s="57"/>
      <c r="T114" s="57"/>
      <c r="U114" s="57"/>
      <c r="V114" s="73">
        <v>7817.2</v>
      </c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</row>
    <row r="115" spans="1:146" s="8" customFormat="1" ht="124.15" customHeight="1">
      <c r="A115" s="46"/>
      <c r="B115" s="48"/>
      <c r="C115" s="84"/>
      <c r="D115" s="18"/>
      <c r="E115" s="45"/>
      <c r="F115" s="45"/>
      <c r="G115" s="48" t="s">
        <v>75</v>
      </c>
      <c r="H115" s="47" t="s">
        <v>92</v>
      </c>
      <c r="I115" s="47" t="s">
        <v>95</v>
      </c>
      <c r="J115" s="46">
        <v>610</v>
      </c>
      <c r="K115" s="45">
        <v>296090.59999999998</v>
      </c>
      <c r="L115" s="45">
        <v>306283.5</v>
      </c>
      <c r="M115" s="45">
        <v>320516.3</v>
      </c>
      <c r="N115" s="42"/>
      <c r="O115" s="59">
        <f>O113-O114</f>
        <v>0</v>
      </c>
      <c r="P115" s="57"/>
      <c r="Q115" s="57"/>
      <c r="R115" s="57"/>
      <c r="S115" s="57"/>
      <c r="T115" s="57"/>
      <c r="U115" s="57"/>
      <c r="V115" s="73">
        <v>296090.59999999998</v>
      </c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</row>
    <row r="116" spans="1:146" ht="178.15" customHeight="1">
      <c r="A116" s="46">
        <v>32</v>
      </c>
      <c r="B116" s="48" t="s">
        <v>129</v>
      </c>
      <c r="C116" s="84" t="s">
        <v>30</v>
      </c>
      <c r="D116" s="70">
        <f>K116</f>
        <v>1.4</v>
      </c>
      <c r="E116" s="70">
        <f t="shared" ref="E116:F116" si="57">L116</f>
        <v>1.5</v>
      </c>
      <c r="F116" s="70">
        <f t="shared" si="57"/>
        <v>1.3</v>
      </c>
      <c r="G116" s="48"/>
      <c r="H116" s="47" t="s">
        <v>33</v>
      </c>
      <c r="I116" s="47" t="s">
        <v>34</v>
      </c>
      <c r="J116" s="46"/>
      <c r="K116" s="70">
        <f>K117</f>
        <v>1.4</v>
      </c>
      <c r="L116" s="64">
        <f t="shared" ref="L116:M116" si="58">L117</f>
        <v>1.5</v>
      </c>
      <c r="M116" s="64">
        <f t="shared" si="58"/>
        <v>1.3</v>
      </c>
      <c r="N116" s="14"/>
      <c r="O116" s="51"/>
      <c r="P116" s="51"/>
      <c r="Q116" s="51"/>
      <c r="R116" s="51"/>
      <c r="S116" s="51"/>
      <c r="T116" s="51"/>
      <c r="U116" s="51"/>
      <c r="V116" s="75">
        <f>V117</f>
        <v>1.4</v>
      </c>
    </row>
    <row r="117" spans="1:146" ht="67.150000000000006" customHeight="1">
      <c r="A117" s="46"/>
      <c r="B117" s="98"/>
      <c r="C117" s="84"/>
      <c r="D117" s="18"/>
      <c r="E117" s="70"/>
      <c r="F117" s="70"/>
      <c r="G117" s="48" t="s">
        <v>32</v>
      </c>
      <c r="H117" s="47" t="s">
        <v>33</v>
      </c>
      <c r="I117" s="47" t="s">
        <v>34</v>
      </c>
      <c r="J117" s="46">
        <v>240</v>
      </c>
      <c r="K117" s="45">
        <v>1.4</v>
      </c>
      <c r="L117" s="45">
        <v>1.5</v>
      </c>
      <c r="M117" s="45">
        <v>1.3</v>
      </c>
      <c r="N117" s="14"/>
      <c r="O117" s="51"/>
      <c r="P117" s="51"/>
      <c r="Q117" s="51"/>
      <c r="R117" s="51"/>
      <c r="S117" s="51"/>
      <c r="T117" s="51"/>
      <c r="U117" s="51"/>
      <c r="V117" s="73">
        <v>1.4</v>
      </c>
    </row>
    <row r="118" spans="1:146" ht="217.9" hidden="1" customHeight="1">
      <c r="A118" s="46">
        <v>36</v>
      </c>
      <c r="B118" s="35" t="s">
        <v>130</v>
      </c>
      <c r="C118" s="84" t="s">
        <v>131</v>
      </c>
      <c r="D118" s="70">
        <v>0</v>
      </c>
      <c r="E118" s="70">
        <v>0</v>
      </c>
      <c r="F118" s="70">
        <v>0</v>
      </c>
      <c r="G118" s="35"/>
      <c r="H118" s="47"/>
      <c r="I118" s="47"/>
      <c r="J118" s="46"/>
      <c r="K118" s="70">
        <v>0</v>
      </c>
      <c r="L118" s="68">
        <v>0</v>
      </c>
      <c r="M118" s="68">
        <v>0</v>
      </c>
      <c r="N118" s="14"/>
      <c r="O118" s="51"/>
      <c r="P118" s="51"/>
      <c r="Q118" s="51"/>
      <c r="R118" s="51"/>
      <c r="S118" s="51"/>
      <c r="T118" s="51"/>
      <c r="U118" s="51"/>
      <c r="V118" s="75">
        <v>0</v>
      </c>
    </row>
    <row r="119" spans="1:146" ht="273" hidden="1" customHeight="1">
      <c r="A119" s="46"/>
      <c r="B119" s="35"/>
      <c r="C119" s="84"/>
      <c r="D119" s="70"/>
      <c r="E119" s="70"/>
      <c r="F119" s="70"/>
      <c r="G119" s="35" t="s">
        <v>47</v>
      </c>
      <c r="H119" s="47" t="s">
        <v>101</v>
      </c>
      <c r="I119" s="47" t="s">
        <v>132</v>
      </c>
      <c r="J119" s="46">
        <v>120</v>
      </c>
      <c r="K119" s="45">
        <v>0</v>
      </c>
      <c r="L119" s="69">
        <v>0</v>
      </c>
      <c r="M119" s="69">
        <v>0</v>
      </c>
      <c r="N119" s="14"/>
      <c r="O119" s="51"/>
      <c r="P119" s="51"/>
      <c r="Q119" s="51"/>
      <c r="R119" s="51"/>
      <c r="S119" s="51"/>
      <c r="T119" s="51"/>
      <c r="U119" s="51"/>
      <c r="V119" s="73">
        <v>0</v>
      </c>
    </row>
    <row r="120" spans="1:146" ht="273.60000000000002" hidden="1" customHeight="1">
      <c r="A120" s="46"/>
      <c r="B120" s="48"/>
      <c r="C120" s="84"/>
      <c r="D120" s="18"/>
      <c r="E120" s="70"/>
      <c r="F120" s="70"/>
      <c r="G120" s="35" t="s">
        <v>47</v>
      </c>
      <c r="H120" s="47" t="s">
        <v>46</v>
      </c>
      <c r="I120" s="47" t="s">
        <v>132</v>
      </c>
      <c r="J120" s="46">
        <v>240</v>
      </c>
      <c r="K120" s="45">
        <v>0</v>
      </c>
      <c r="L120" s="69">
        <v>0</v>
      </c>
      <c r="M120" s="69">
        <v>0</v>
      </c>
      <c r="N120" s="14"/>
      <c r="O120" s="51"/>
      <c r="P120" s="51"/>
      <c r="Q120" s="51"/>
      <c r="R120" s="51"/>
      <c r="S120" s="51"/>
      <c r="T120" s="51"/>
      <c r="U120" s="51"/>
      <c r="V120" s="73">
        <v>0</v>
      </c>
    </row>
    <row r="121" spans="1:146" ht="138" hidden="1" customHeight="1">
      <c r="A121" s="46">
        <v>37</v>
      </c>
      <c r="B121" s="48" t="s">
        <v>133</v>
      </c>
      <c r="C121" s="84" t="s">
        <v>31</v>
      </c>
      <c r="D121" s="70">
        <v>0</v>
      </c>
      <c r="E121" s="70">
        <v>0</v>
      </c>
      <c r="F121" s="70">
        <v>0</v>
      </c>
      <c r="G121" s="35"/>
      <c r="H121" s="47"/>
      <c r="I121" s="47"/>
      <c r="J121" s="46"/>
      <c r="K121" s="70">
        <v>0</v>
      </c>
      <c r="L121" s="68">
        <v>0</v>
      </c>
      <c r="M121" s="68">
        <v>0</v>
      </c>
      <c r="N121" s="14"/>
      <c r="O121" s="51"/>
      <c r="P121" s="51"/>
      <c r="Q121" s="51"/>
      <c r="R121" s="51"/>
      <c r="S121" s="51"/>
      <c r="T121" s="51"/>
      <c r="U121" s="51"/>
      <c r="V121" s="75">
        <v>0</v>
      </c>
    </row>
    <row r="122" spans="1:146" ht="175.9" hidden="1" customHeight="1">
      <c r="A122" s="46"/>
      <c r="B122" s="48"/>
      <c r="C122" s="84"/>
      <c r="D122" s="18"/>
      <c r="E122" s="70"/>
      <c r="F122" s="70"/>
      <c r="G122" s="35" t="s">
        <v>48</v>
      </c>
      <c r="H122" s="47" t="s">
        <v>49</v>
      </c>
      <c r="I122" s="47" t="s">
        <v>50</v>
      </c>
      <c r="J122" s="46">
        <v>320</v>
      </c>
      <c r="K122" s="45">
        <v>0</v>
      </c>
      <c r="L122" s="69">
        <v>0</v>
      </c>
      <c r="M122" s="69">
        <v>0</v>
      </c>
      <c r="N122" s="14"/>
      <c r="O122" s="51"/>
      <c r="P122" s="51"/>
      <c r="Q122" s="51"/>
      <c r="R122" s="51"/>
      <c r="S122" s="51"/>
      <c r="T122" s="51"/>
      <c r="U122" s="51"/>
      <c r="V122" s="73">
        <v>0</v>
      </c>
    </row>
    <row r="123" spans="1:146" ht="124.15" customHeight="1">
      <c r="A123" s="46">
        <v>33</v>
      </c>
      <c r="B123" s="48" t="s">
        <v>134</v>
      </c>
      <c r="C123" s="84"/>
      <c r="D123" s="70">
        <f>K123</f>
        <v>60943</v>
      </c>
      <c r="E123" s="70">
        <f t="shared" ref="E123:F123" si="59">L123</f>
        <v>0</v>
      </c>
      <c r="F123" s="70">
        <f t="shared" si="59"/>
        <v>0</v>
      </c>
      <c r="G123" s="35"/>
      <c r="H123" s="47"/>
      <c r="I123" s="47"/>
      <c r="J123" s="46"/>
      <c r="K123" s="70">
        <f>K124+K125</f>
        <v>60943</v>
      </c>
      <c r="L123" s="64">
        <f t="shared" ref="L123:M123" si="60">L124+L125</f>
        <v>0</v>
      </c>
      <c r="M123" s="64">
        <f t="shared" si="60"/>
        <v>0</v>
      </c>
      <c r="N123" s="14"/>
      <c r="O123" s="51"/>
      <c r="P123" s="51"/>
      <c r="Q123" s="51"/>
      <c r="R123" s="51"/>
      <c r="S123" s="51"/>
      <c r="T123" s="51"/>
      <c r="U123" s="51"/>
      <c r="V123" s="81">
        <f>V124+V125</f>
        <v>60942.96067</v>
      </c>
    </row>
    <row r="124" spans="1:146" ht="86.45" customHeight="1">
      <c r="A124" s="46"/>
      <c r="B124" s="48"/>
      <c r="C124" s="84" t="s">
        <v>26</v>
      </c>
      <c r="D124" s="18"/>
      <c r="E124" s="70"/>
      <c r="F124" s="70"/>
      <c r="G124" s="35" t="s">
        <v>103</v>
      </c>
      <c r="H124" s="47" t="s">
        <v>49</v>
      </c>
      <c r="I124" s="47" t="s">
        <v>105</v>
      </c>
      <c r="J124" s="46">
        <v>240</v>
      </c>
      <c r="K124" s="45">
        <v>577.4</v>
      </c>
      <c r="L124" s="45">
        <v>0</v>
      </c>
      <c r="M124" s="45">
        <v>0</v>
      </c>
      <c r="N124" s="14"/>
      <c r="O124" s="60">
        <v>60959.7</v>
      </c>
      <c r="P124" s="51"/>
      <c r="Q124" s="51"/>
      <c r="R124" s="51"/>
      <c r="S124" s="49">
        <f>O124-K124-K125</f>
        <v>16.69999999999709</v>
      </c>
      <c r="T124" s="51"/>
      <c r="U124" s="51"/>
      <c r="V124" s="73">
        <v>577.36461999999995</v>
      </c>
    </row>
    <row r="125" spans="1:146" ht="54" customHeight="1">
      <c r="A125" s="46"/>
      <c r="B125" s="48"/>
      <c r="C125" s="84" t="s">
        <v>102</v>
      </c>
      <c r="D125" s="18"/>
      <c r="E125" s="70"/>
      <c r="F125" s="70"/>
      <c r="G125" s="35" t="s">
        <v>104</v>
      </c>
      <c r="H125" s="47" t="s">
        <v>49</v>
      </c>
      <c r="I125" s="47" t="s">
        <v>106</v>
      </c>
      <c r="J125" s="46">
        <v>320</v>
      </c>
      <c r="K125" s="45">
        <v>60365.599999999999</v>
      </c>
      <c r="L125" s="45">
        <v>0</v>
      </c>
      <c r="M125" s="45">
        <v>0</v>
      </c>
      <c r="N125" s="14"/>
      <c r="O125" s="51"/>
      <c r="P125" s="51"/>
      <c r="Q125" s="51"/>
      <c r="R125" s="51"/>
      <c r="S125" s="51"/>
      <c r="T125" s="51"/>
      <c r="U125" s="51"/>
      <c r="V125" s="73">
        <v>60365.59605</v>
      </c>
    </row>
    <row r="126" spans="1:146">
      <c r="A126" s="71"/>
      <c r="B126" s="48"/>
      <c r="C126" s="83"/>
      <c r="D126" s="70">
        <f>D18+D21+D26+D29+D32+D35+D38+D41+D44+D47+D50+D53+D61+D64+D67+D71+D74+D77+D80+D83+D86+D89+D92+D94+D97+D100+D103+D105+D107+D110+D112+D116+D118+D121+D123</f>
        <v>815443.5</v>
      </c>
      <c r="E126" s="70">
        <f>E18+E21+E26+E29+E32+E35+E38+E41+E44+E47+E50+E53+E61+E64+E67+E71+E74+E77+E80+E83+E86+E89+E92+E94+E97+E100+E103+E105+E107+E110+E112+E116+E118+E121+E123</f>
        <v>778765.40000000014</v>
      </c>
      <c r="F126" s="70">
        <f>F18+F21+F26+F29+F32+F35+F38+F41+F44+F47+F50+F53+F61+F64+F67+F71+F74+F77+F80+F83+F86+F89+F92+F94+F97+F100+F103+F105+F107+F110+F112+F116+F118+F121+F123</f>
        <v>801230</v>
      </c>
      <c r="G126" s="37"/>
      <c r="H126" s="71"/>
      <c r="I126" s="71"/>
      <c r="J126" s="71"/>
      <c r="K126" s="70">
        <f>K18+K21+K26+K29+K32+K35+K38+K41+K44+K47+K50+K53+K61+K64+K67+K71+K74+K77+K80+K83+K86+K89+K92+K94+K97+K100+K103+K105+K107+K110+K112+K116+K118+K121+K123</f>
        <v>815443.5</v>
      </c>
      <c r="L126" s="64">
        <f>L18+L21+L26+L29+L32+L35+L38+L41+L44+L47+L50+L53+L61+L64+L67+L71+L74+L77+L80+L83+L86+L89+L92+L94+L97+L100+L103+L105+L107+L110+L112+L116+L118+L121+L123</f>
        <v>778765.4</v>
      </c>
      <c r="M126" s="64">
        <f>M18+M21+M26+M29+M32+M35+M38+M41+M44+M47+M50+M53+M61+M64+M67+M71+M74+M77+M80+M83+M86+M89+M92+M94+M97+M100+M103+M105+M107+M110+M112+M116+M118+M121+M123</f>
        <v>801230</v>
      </c>
      <c r="N126" s="14"/>
      <c r="O126" s="51"/>
      <c r="P126" s="51"/>
      <c r="Q126" s="51"/>
      <c r="R126" s="51"/>
      <c r="S126" s="51"/>
      <c r="T126" s="51"/>
      <c r="U126" s="51"/>
      <c r="V126" s="81">
        <f>V18+V21+V26+V29+V32+V35+V38+V41+V44+V47+V50+V53+V61+V64+V67+V71+V74+V77+V80+V83+V86+V89+V92+V94+V97+V100+V103+V105+V107+V110+V112+V116+V118+V121+V123</f>
        <v>815443.52420999995</v>
      </c>
    </row>
    <row r="127" spans="1:146" ht="15.75">
      <c r="A127" s="7"/>
      <c r="O127" s="51"/>
      <c r="P127" s="51"/>
      <c r="Q127" s="51"/>
      <c r="R127" s="51"/>
      <c r="S127" s="51"/>
      <c r="T127" s="51"/>
      <c r="U127" s="51"/>
      <c r="V127" s="51"/>
    </row>
    <row r="135" spans="2:2" ht="18.75" customHeight="1">
      <c r="B135" s="3"/>
    </row>
  </sheetData>
  <mergeCells count="22">
    <mergeCell ref="A8:M8"/>
    <mergeCell ref="A9:M9"/>
    <mergeCell ref="A10:M10"/>
    <mergeCell ref="A11:M11"/>
    <mergeCell ref="K15:K16"/>
    <mergeCell ref="A13:M13"/>
    <mergeCell ref="A15:A16"/>
    <mergeCell ref="D15:D16"/>
    <mergeCell ref="B15:B16"/>
    <mergeCell ref="F15:F16"/>
    <mergeCell ref="E15:E16"/>
    <mergeCell ref="C15:C16"/>
    <mergeCell ref="G15:G16"/>
    <mergeCell ref="M15:M16"/>
    <mergeCell ref="H15:J15"/>
    <mergeCell ref="L15:L16"/>
    <mergeCell ref="A6:M6"/>
    <mergeCell ref="A1:M1"/>
    <mergeCell ref="A2:M2"/>
    <mergeCell ref="A3:M3"/>
    <mergeCell ref="A4:M4"/>
    <mergeCell ref="A5:M5"/>
  </mergeCells>
  <phoneticPr fontId="3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2024-02-13T12:59:21Z</cp:lastPrinted>
  <dcterms:created xsi:type="dcterms:W3CDTF">2013-10-31T09:42:45Z</dcterms:created>
  <dcterms:modified xsi:type="dcterms:W3CDTF">2024-03-28T12:07:22Z</dcterms:modified>
</cp:coreProperties>
</file>