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год'!$A$1:$D$128</definedName>
  </definedNames>
  <calcPr calcId="125725"/>
</workbook>
</file>

<file path=xl/calcChain.xml><?xml version="1.0" encoding="utf-8"?>
<calcChain xmlns="http://schemas.openxmlformats.org/spreadsheetml/2006/main">
  <c r="C99" i="1"/>
  <c r="C123"/>
  <c r="C106"/>
  <c r="C52"/>
  <c r="C26"/>
  <c r="C25"/>
  <c r="B99" l="1"/>
  <c r="B41" l="1"/>
  <c r="C42"/>
  <c r="C23"/>
  <c r="D54"/>
  <c r="C54"/>
  <c r="B54"/>
  <c r="B22"/>
  <c r="F99" l="1"/>
  <c r="C21"/>
  <c r="D26"/>
  <c r="D106"/>
  <c r="D23"/>
  <c r="D52"/>
  <c r="C29"/>
  <c r="B83"/>
  <c r="B44"/>
  <c r="D44" s="1"/>
  <c r="B29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D55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B94"/>
  <c r="D70"/>
  <c r="D62"/>
  <c r="D84"/>
  <c r="D89"/>
  <c r="B59"/>
  <c r="D67"/>
  <c r="D30"/>
  <c r="D68"/>
  <c r="C94"/>
  <c r="D96"/>
  <c r="D93"/>
  <c r="D61"/>
  <c r="C59"/>
  <c r="D95"/>
  <c r="D94" s="1"/>
  <c r="D104"/>
  <c r="D80"/>
  <c r="D92"/>
  <c r="B90"/>
  <c r="D87"/>
  <c r="D86" s="1"/>
  <c r="D107"/>
  <c r="F47"/>
  <c r="D76"/>
  <c r="D34"/>
  <c r="D100"/>
  <c r="C90"/>
  <c r="F98"/>
  <c r="D45"/>
  <c r="D25"/>
  <c r="C51"/>
  <c r="B39"/>
  <c r="C98"/>
  <c r="C97" s="1"/>
  <c r="C39"/>
  <c r="D42"/>
  <c r="D31"/>
  <c r="D24"/>
  <c r="C22"/>
  <c r="D90" l="1"/>
  <c r="C56"/>
  <c r="D59"/>
  <c r="D83"/>
  <c r="C57"/>
  <c r="D33"/>
  <c r="D29" s="1"/>
  <c r="D71"/>
  <c r="D57" s="1"/>
  <c r="D21"/>
  <c r="G23"/>
  <c r="B132"/>
  <c r="B20"/>
  <c r="D39"/>
  <c r="C132"/>
  <c r="H98"/>
  <c r="D51"/>
  <c r="C20"/>
  <c r="I18" s="1"/>
  <c r="D22"/>
  <c r="D99"/>
  <c r="D98" s="1"/>
  <c r="D97" s="1"/>
  <c r="B57"/>
  <c r="H18" l="1"/>
  <c r="B17"/>
  <c r="B129" s="1"/>
  <c r="C17"/>
  <c r="H24" s="1"/>
  <c r="H22" s="1"/>
  <c r="D132"/>
  <c r="D20"/>
  <c r="D17" s="1"/>
  <c r="G16" l="1"/>
  <c r="G24"/>
  <c r="G22" s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<sst xmlns="http://schemas.openxmlformats.org/spreadsheetml/2006/main" count="99" uniqueCount="91">
  <si>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</si>
  <si>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</si>
  <si>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</si>
  <si>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</si>
  <si>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</si>
  <si>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</si>
  <si>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</si>
  <si>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</si>
  <si>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</si>
  <si>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</si>
  <si>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</si>
  <si>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</si>
  <si>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</si>
  <si>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</si>
  <si>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</si>
  <si>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</si>
  <si>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</si>
  <si>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</si>
  <si>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</si>
  <si>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</si>
  <si>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</si>
  <si>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</si>
  <si>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</si>
  <si>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</si>
  <si>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</si>
  <si>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</si>
  <si>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</si>
  <si>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</si>
  <si>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</si>
  <si>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</si>
  <si>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</si>
  <si>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</si>
  <si>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</si>
  <si>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</si>
  <si>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</si>
  <si>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</si>
  <si>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</si>
  <si>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</si>
  <si>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</si>
  <si>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</si>
  <si>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</si>
  <si>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</si>
  <si>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</si>
  <si>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</si>
  <si>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</si>
  <si>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</si>
  <si>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</si>
  <si>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</si>
  <si>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</si>
  <si>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</si>
  <si>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</si>
  <si>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</si>
  <si>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</si>
  <si>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</si>
  <si>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</si>
  <si>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</si>
  <si>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</si>
  <si>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</si>
  <si>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</si>
  <si>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</si>
  <si>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</si>
  <si>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</si>
  <si>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</si>
  <si>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</si>
  <si>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</si>
  <si>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</si>
  <si>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</si>
  <si>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</si>
  <si>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</si>
  <si>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</si>
  <si>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</si>
  <si>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</si>
  <si>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</si>
  <si>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</si>
  <si>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</si>
  <si>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</si>
  <si>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</si>
  <si>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</si>
  <si>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</si>
  <si>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</si>
  <si>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</si>
  <si>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</si>
  <si>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</si>
  <si>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</si>
  <si>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</si>
  <si>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</si>
  <si>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</si>
  <si>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</si>
  <si>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</si>
  <si>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 01 июня 2024 года</t>
  </si>
  <si>
    <t>Поступило на 01.06.2024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</si>
</sst>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9" zoomScaleNormal="100" zoomScaleSheetLayoutView="75" workbookViewId="0">
      <selection activeCell="C106" sqref="C106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8"/>
      <c r="B1" s="68"/>
      <c r="C1" s="68"/>
      <c r="D1" s="68"/>
    </row>
    <row r="2" spans="1:7" ht="15" hidden="1" customHeight="1"/>
    <row r="3" spans="1:7" ht="38.25" hidden="1" customHeight="1">
      <c r="D3" s="8"/>
    </row>
    <row r="4" spans="1:7" ht="18.75" hidden="1" customHeight="1">
      <c r="A4" s="69"/>
      <c r="B4" s="69"/>
      <c r="C4" s="69"/>
      <c r="D4" s="69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2" t="s">
        <v>89</v>
      </c>
      <c r="B9" s="72"/>
      <c r="C9" s="72"/>
      <c r="D9" s="72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71" t="s">
        <v>0</v>
      </c>
      <c r="B11" s="70" t="s">
        <v>79</v>
      </c>
      <c r="C11" s="71" t="s">
        <v>90</v>
      </c>
      <c r="D11" s="71" t="s">
        <v>6</v>
      </c>
    </row>
    <row r="12" spans="1:7" ht="18" customHeight="1">
      <c r="A12" s="71"/>
      <c r="B12" s="70"/>
      <c r="C12" s="71"/>
      <c r="D12" s="71"/>
    </row>
    <row r="13" spans="1:7" ht="10.5" customHeight="1">
      <c r="A13" s="71"/>
      <c r="B13" s="70"/>
      <c r="C13" s="71"/>
      <c r="D13" s="71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36990.799999999988</v>
      </c>
    </row>
    <row r="17" spans="1:10" s="12" customFormat="1" ht="22.5" customHeight="1">
      <c r="A17" s="2" t="s">
        <v>4</v>
      </c>
      <c r="B17" s="47">
        <f>B20+B56</f>
        <v>31570.600000000006</v>
      </c>
      <c r="C17" s="47">
        <f>C20+C56</f>
        <v>13471.959640000001</v>
      </c>
      <c r="D17" s="47">
        <f>D20+D56</f>
        <v>-18098.640360000001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35636.629919999999</v>
      </c>
      <c r="H18" s="38">
        <f>B20+B71</f>
        <v>31570.600000000006</v>
      </c>
      <c r="I18" s="38">
        <f>C20+C71</f>
        <v>13471.959640000001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31570.600000000006</v>
      </c>
      <c r="C20" s="47">
        <f>C22+C29+C39+C51+C54</f>
        <v>13471.959640000001</v>
      </c>
      <c r="D20" s="47">
        <f>D22+D29+D39+D51+D54</f>
        <v>-18098.640360000001</v>
      </c>
    </row>
    <row r="21" spans="1:10" s="13" customFormat="1" ht="18.75">
      <c r="A21" s="1" t="s">
        <v>10</v>
      </c>
      <c r="B21" s="47">
        <v>0</v>
      </c>
      <c r="C21" s="47">
        <f>C24+C42</f>
        <v>1143.01971</v>
      </c>
      <c r="D21" s="47">
        <f>D24+D42</f>
        <v>-26.580290000000002</v>
      </c>
    </row>
    <row r="22" spans="1:10" s="13" customFormat="1" ht="21" customHeight="1">
      <c r="A22" s="1" t="s">
        <v>25</v>
      </c>
      <c r="B22" s="47">
        <f>B23+B24+B25+B26+B27+B28</f>
        <v>27076.9</v>
      </c>
      <c r="C22" s="47">
        <f>C23+C24+C25+C26+C27+C28</f>
        <v>10439.67136</v>
      </c>
      <c r="D22" s="47">
        <f>D23+D24+D25+D26+D27+D28</f>
        <v>-16637.228640000001</v>
      </c>
      <c r="G22" s="43">
        <f>SUM(G23:G24)</f>
        <v>31570.600000000006</v>
      </c>
      <c r="H22" s="44">
        <f>SUM(H23:H24)</f>
        <v>13471.959640000001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</f>
        <v>765.47835999999995</v>
      </c>
      <c r="D23" s="31">
        <f t="shared" ref="D23:D28" si="0">C23-B23</f>
        <v>-1675.92164</v>
      </c>
      <c r="F23" s="12" t="s">
        <v>37</v>
      </c>
      <c r="G23" s="38">
        <f>B28+B33+B45+B71+B46+B41</f>
        <v>2474.8000000000002</v>
      </c>
      <c r="H23" s="38">
        <f>C28+C33+C45+C71+C46+C41</f>
        <v>2393.7880999999998</v>
      </c>
    </row>
    <row r="24" spans="1:10" s="12" customFormat="1" ht="64.5" customHeight="1">
      <c r="A24" s="20" t="s">
        <v>57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29095.800000000007</v>
      </c>
      <c r="H24" s="38">
        <f>C17-H23</f>
        <v>11078.171540000001</v>
      </c>
      <c r="I24" s="38"/>
    </row>
    <row r="25" spans="1:10" s="12" customFormat="1" ht="82.5" customHeight="1">
      <c r="A25" s="20" t="s">
        <v>76</v>
      </c>
      <c r="B25" s="31">
        <v>14991.2</v>
      </c>
      <c r="C25" s="31">
        <f>1455+2711.775+1797.375+1233.743</f>
        <v>7197.893</v>
      </c>
      <c r="D25" s="31">
        <f t="shared" si="0"/>
        <v>-7793.3070000000007</v>
      </c>
    </row>
    <row r="26" spans="1:10" s="12" customFormat="1" ht="105.75" customHeight="1">
      <c r="A26" s="20" t="s">
        <v>77</v>
      </c>
      <c r="B26" s="31">
        <v>2836.2</v>
      </c>
      <c r="C26" s="31">
        <f>444.8+292.7+271.6+331.2</f>
        <v>1340.3</v>
      </c>
      <c r="D26" s="31">
        <f t="shared" si="0"/>
        <v>-1495.8999999999999</v>
      </c>
    </row>
    <row r="27" spans="1:10" s="12" customFormat="1" ht="33" customHeight="1">
      <c r="A27" s="20" t="s">
        <v>80</v>
      </c>
      <c r="B27" s="31">
        <v>5672.1</v>
      </c>
      <c r="C27" s="31">
        <v>0</v>
      </c>
      <c r="D27" s="31">
        <f t="shared" si="0"/>
        <v>-5672.1</v>
      </c>
    </row>
    <row r="28" spans="1:10" s="12" customFormat="1" ht="57" hidden="1" customHeight="1">
      <c r="A28" s="20" t="s">
        <v>52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919.9</v>
      </c>
      <c r="C29" s="47">
        <f>C30+C33+C31+C34+C35+C36+C37+C38+C32</f>
        <v>838.97096999999997</v>
      </c>
      <c r="D29" s="47">
        <f>D30+D33+D31+D34+D35+D36+D37+D38+D32</f>
        <v>-80.929030000000012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55</v>
      </c>
      <c r="B31" s="31">
        <v>278.10000000000002</v>
      </c>
      <c r="C31" s="31">
        <v>278.10000000000002</v>
      </c>
      <c r="D31" s="31">
        <f t="shared" si="1"/>
        <v>0</v>
      </c>
    </row>
    <row r="32" spans="1:10" s="12" customFormat="1" ht="33" customHeight="1">
      <c r="A32" s="20" t="s">
        <v>82</v>
      </c>
      <c r="B32" s="31">
        <v>119.9</v>
      </c>
      <c r="C32" s="31">
        <v>119.87952</v>
      </c>
      <c r="D32" s="31">
        <f t="shared" si="1"/>
        <v>-2.0480000000006271E-2</v>
      </c>
      <c r="F32" s="38"/>
    </row>
    <row r="33" spans="1:6" s="12" customFormat="1" ht="45" customHeight="1">
      <c r="A33" s="20" t="s">
        <v>81</v>
      </c>
      <c r="B33" s="31">
        <v>401.4</v>
      </c>
      <c r="C33" s="31">
        <v>320.50950999999998</v>
      </c>
      <c r="D33" s="31">
        <f>C33-B33</f>
        <v>-80.89049</v>
      </c>
    </row>
    <row r="34" spans="1:6" s="12" customFormat="1" ht="55.5" customHeight="1">
      <c r="A34" s="45" t="s">
        <v>83</v>
      </c>
      <c r="B34" s="31">
        <v>120.5</v>
      </c>
      <c r="C34" s="31">
        <v>120.48193999999999</v>
      </c>
      <c r="D34" s="31">
        <f>C34-B34</f>
        <v>-1.8060000000005516E-2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2296.4</v>
      </c>
      <c r="C39" s="47">
        <f>C40+C41+C42+C43+C44+C45+C46+C47+C48+C49+C50</f>
        <v>2080.2982999999999</v>
      </c>
      <c r="D39" s="47">
        <f>D40+D41+D42+D43+D44+D45+D46+D47+D48+D49+D50</f>
        <v>-216.10170000000019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46</v>
      </c>
      <c r="B41" s="31">
        <f>1974.4+99</f>
        <v>2073.4</v>
      </c>
      <c r="C41" s="31">
        <v>2073.2785899999999</v>
      </c>
      <c r="D41" s="31">
        <f>C41-B41</f>
        <v>-0.12141000000019631</v>
      </c>
    </row>
    <row r="42" spans="1:6" s="12" customFormat="1" ht="42.75" customHeight="1">
      <c r="A42" s="3" t="s">
        <v>47</v>
      </c>
      <c r="B42" s="31">
        <v>33.6</v>
      </c>
      <c r="C42" s="31">
        <f>7.01971</f>
        <v>7.0197099999999999</v>
      </c>
      <c r="D42" s="31">
        <f>C42-B42</f>
        <v>-26.580290000000002</v>
      </c>
    </row>
    <row r="43" spans="1:6" s="12" customFormat="1" ht="57" customHeight="1">
      <c r="A43" s="3" t="s">
        <v>48</v>
      </c>
      <c r="B43" s="31">
        <v>10.3</v>
      </c>
      <c r="C43" s="31">
        <v>0</v>
      </c>
      <c r="D43" s="31">
        <f>C43-B43</f>
        <v>-10.3</v>
      </c>
      <c r="E43" s="60"/>
      <c r="F43" s="60"/>
    </row>
    <row r="44" spans="1:6" s="12" customFormat="1" ht="62.25" hidden="1" customHeight="1">
      <c r="A44" s="3" t="s">
        <v>49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84</v>
      </c>
      <c r="B48" s="31">
        <v>179.1</v>
      </c>
      <c r="C48" s="66">
        <v>0</v>
      </c>
      <c r="D48" s="31">
        <f t="shared" si="2"/>
        <v>-179.1</v>
      </c>
    </row>
    <row r="49" spans="1:6" s="12" customFormat="1" ht="86.25" hidden="1" customHeight="1">
      <c r="A49" s="20" t="s">
        <v>56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63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545.5</v>
      </c>
      <c r="C51" s="47">
        <f>C52+C53</f>
        <v>113.01900999999999</v>
      </c>
      <c r="D51" s="47">
        <f>D52+D53</f>
        <v>-432.48099000000002</v>
      </c>
    </row>
    <row r="52" spans="1:6" s="12" customFormat="1" ht="87.75" customHeight="1">
      <c r="A52" s="40" t="s">
        <v>40</v>
      </c>
      <c r="B52" s="31">
        <v>545.5</v>
      </c>
      <c r="C52" s="31">
        <f>23.90064+24.11382+40.10668+24.89787</f>
        <v>113.01900999999999</v>
      </c>
      <c r="D52" s="31">
        <f t="shared" si="2"/>
        <v>-432.48099000000002</v>
      </c>
    </row>
    <row r="53" spans="1:6" s="12" customFormat="1" ht="32.25" hidden="1" customHeight="1">
      <c r="A53" s="40" t="s">
        <v>50</v>
      </c>
      <c r="B53" s="31"/>
      <c r="C53" s="31"/>
      <c r="D53" s="31">
        <f t="shared" si="2"/>
        <v>0</v>
      </c>
    </row>
    <row r="54" spans="1:6" s="12" customFormat="1" ht="45" customHeight="1">
      <c r="A54" s="46" t="s">
        <v>41</v>
      </c>
      <c r="B54" s="47">
        <f>B86</f>
        <v>731.9</v>
      </c>
      <c r="C54" s="47">
        <f>C86</f>
        <v>0</v>
      </c>
      <c r="D54" s="47">
        <f t="shared" si="2"/>
        <v>-731.9</v>
      </c>
    </row>
    <row r="55" spans="1:6" s="12" customFormat="1" ht="53.25" hidden="1" customHeight="1">
      <c r="A55" s="40" t="s">
        <v>64</v>
      </c>
      <c r="B55" s="31"/>
      <c r="C55" s="31"/>
      <c r="D55" s="31">
        <f t="shared" si="2"/>
        <v>0</v>
      </c>
    </row>
    <row r="56" spans="1:6" s="12" customFormat="1" ht="25.5" hidden="1" customHeight="1">
      <c r="A56" s="1" t="s">
        <v>74</v>
      </c>
      <c r="B56" s="47">
        <v>0</v>
      </c>
      <c r="C56" s="47">
        <f>C59+C83+C86+C90+C94+C71</f>
        <v>0</v>
      </c>
      <c r="D56" s="47">
        <v>0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58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59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60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51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44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hidden="1" customHeight="1">
      <c r="A83" s="1" t="s">
        <v>53</v>
      </c>
      <c r="B83" s="49">
        <f>B84+B85</f>
        <v>0</v>
      </c>
      <c r="C83" s="49">
        <f>C84+C85</f>
        <v>0</v>
      </c>
      <c r="D83" s="49">
        <f>D84+D85</f>
        <v>0</v>
      </c>
    </row>
    <row r="84" spans="1:5" ht="26.25" hidden="1" customHeight="1">
      <c r="A84" s="3" t="s">
        <v>75</v>
      </c>
      <c r="B84" s="31"/>
      <c r="C84" s="31"/>
      <c r="D84" s="31">
        <f>C84-B84</f>
        <v>0</v>
      </c>
      <c r="E84" s="12"/>
    </row>
    <row r="85" spans="1:5" ht="26.25" hidden="1" customHeight="1">
      <c r="A85" s="3" t="s">
        <v>78</v>
      </c>
      <c r="B85" s="31"/>
      <c r="C85" s="31"/>
      <c r="D85" s="31">
        <f>C85-B85</f>
        <v>0</v>
      </c>
      <c r="E85" s="12"/>
    </row>
    <row r="86" spans="1:5" ht="80.25" customHeight="1">
      <c r="A86" s="3" t="s">
        <v>54</v>
      </c>
      <c r="B86" s="67">
        <f>B87+B88+B89</f>
        <v>731.9</v>
      </c>
      <c r="C86" s="67">
        <f>C87+C88+C89</f>
        <v>0</v>
      </c>
      <c r="D86" s="67">
        <f>D87+D88+D89</f>
        <v>-731.9</v>
      </c>
      <c r="E86" s="12"/>
    </row>
    <row r="87" spans="1:5" ht="27.75" customHeight="1">
      <c r="A87" s="20" t="s">
        <v>88</v>
      </c>
      <c r="B87" s="31">
        <v>731.9</v>
      </c>
      <c r="C87" s="31">
        <v>0</v>
      </c>
      <c r="D87" s="31">
        <f>C87-B87</f>
        <v>-731.9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61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62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45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31934.2</v>
      </c>
      <c r="C97" s="47">
        <f>C98+C124</f>
        <v>15609.73763</v>
      </c>
      <c r="D97" s="47">
        <f>D98+D124</f>
        <v>-12852.212370000001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31934.2</v>
      </c>
      <c r="C98" s="47">
        <f>C99+C100+C103+C104+C106+C107+C101+C108+C109+C105+C110+C102+C115+C112+C111+C117+C116+C118+C119+C120+C121+C122+C123</f>
        <v>15609.73763</v>
      </c>
      <c r="D98" s="47">
        <f>D99+D100+D103+D104+D106+D107+D101+D108+D109+D105+D110+D102+D115+D112+D111+D117+D116</f>
        <v>-12852.212370000001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48.880941529770588</v>
      </c>
    </row>
    <row r="99" spans="1:8" s="5" customFormat="1" ht="56.25" customHeight="1">
      <c r="A99" s="36" t="s">
        <v>85</v>
      </c>
      <c r="B99" s="31">
        <f>8969.6+200.1</f>
        <v>9169.7000000000007</v>
      </c>
      <c r="C99" s="31">
        <f>719.2345+719.2345+702.2865+703.23213</f>
        <v>2843.9876300000001</v>
      </c>
      <c r="D99" s="31">
        <f t="shared" ref="D99:D123" si="6">C99-B99</f>
        <v>-6325.7123700000011</v>
      </c>
      <c r="E99" s="13"/>
      <c r="F99" s="61">
        <f>C99+C100+C101+C107</f>
        <v>2843.9876300000001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86</v>
      </c>
      <c r="B106" s="48">
        <v>17764.5</v>
      </c>
      <c r="C106" s="31">
        <f>1480.4+1480.4+1491.5+2960.8+3824.9</f>
        <v>11238</v>
      </c>
      <c r="D106" s="31">
        <f t="shared" si="6"/>
        <v>-6526.5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hidden="1" customHeight="1">
      <c r="A118" s="58" t="s">
        <v>69</v>
      </c>
      <c r="B118" s="48"/>
      <c r="C118" s="31"/>
      <c r="D118" s="31">
        <f t="shared" si="6"/>
        <v>0</v>
      </c>
      <c r="E118" s="13"/>
    </row>
    <row r="119" spans="1:6" s="5" customFormat="1" ht="117" hidden="1" customHeight="1">
      <c r="A119" s="58" t="s">
        <v>70</v>
      </c>
      <c r="B119" s="48"/>
      <c r="C119" s="31"/>
      <c r="D119" s="31">
        <f t="shared" si="6"/>
        <v>0</v>
      </c>
      <c r="E119" s="13"/>
    </row>
    <row r="120" spans="1:6" s="5" customFormat="1" ht="117" hidden="1" customHeight="1">
      <c r="A120" s="58" t="s">
        <v>71</v>
      </c>
      <c r="B120" s="48"/>
      <c r="C120" s="31"/>
      <c r="D120" s="31">
        <f t="shared" si="6"/>
        <v>0</v>
      </c>
      <c r="E120" s="13"/>
    </row>
    <row r="121" spans="1:6" s="5" customFormat="1" ht="117" hidden="1" customHeight="1">
      <c r="A121" s="58" t="s">
        <v>72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hidden="1" customHeight="1">
      <c r="A122" s="58" t="s">
        <v>73</v>
      </c>
      <c r="B122" s="48"/>
      <c r="C122" s="31"/>
      <c r="D122" s="31">
        <f t="shared" si="6"/>
        <v>0</v>
      </c>
      <c r="E122" s="13"/>
    </row>
    <row r="123" spans="1:6" s="5" customFormat="1" ht="69.75" customHeight="1">
      <c r="A123" s="62" t="s">
        <v>87</v>
      </c>
      <c r="B123" s="48">
        <v>5000</v>
      </c>
      <c r="C123" s="31">
        <f>504.4+1023.35</f>
        <v>1527.75</v>
      </c>
      <c r="D123" s="31">
        <f t="shared" si="6"/>
        <v>-3472.25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66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67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68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63504.800000000003</v>
      </c>
      <c r="C129" s="14">
        <f>C17+C97</f>
        <v>29081.697270000001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65</v>
      </c>
      <c r="B132" s="21">
        <f>B22+B29+B45+B46+B48+B51+B59+B90+B100+B101+B106+B108+B110</f>
        <v>46485.9</v>
      </c>
      <c r="C132" s="21">
        <f>C22+C29+C45+C46+C48+C51+C59+C90+C100+C101+C106+C108+C110</f>
        <v>22629.661339999999</v>
      </c>
      <c r="D132" s="21">
        <f>D22+D29+D45+D46+D48+D51+D59+D90+D100+D101+D106+D108+D110</f>
        <v>-23856.238659999999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2024-06-04T11:11:31Z</dcterms:modified>
</cp:coreProperties>
</file>