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ET1\Documents\Решения\ПРОЕКТЫ\2025\Проект решения 03 уточненный\"/>
    </mc:Choice>
  </mc:AlternateContent>
  <bookViews>
    <workbookView xWindow="360" yWindow="120" windowWidth="17400" windowHeight="9525"/>
  </bookViews>
  <sheets>
    <sheet name="Приложение " sheetId="1" r:id="rId1"/>
  </sheets>
  <definedNames>
    <definedName name="_xlnm._FilterDatabase" localSheetId="0" hidden="1">'Приложение '!$H$27:$J$152</definedName>
    <definedName name="_xlnm.Print_Area" localSheetId="0">'Приложение '!$A$5:$M$153</definedName>
  </definedNames>
  <calcPr calcId="152511"/>
</workbook>
</file>

<file path=xl/calcChain.xml><?xml version="1.0" encoding="utf-8"?>
<calcChain xmlns="http://schemas.openxmlformats.org/spreadsheetml/2006/main">
  <c r="K148" i="1" l="1"/>
  <c r="K147" i="1"/>
  <c r="K146" i="1" s="1"/>
  <c r="D146" i="1" s="1"/>
  <c r="L146" i="1"/>
  <c r="M146" i="1"/>
  <c r="K119" i="1"/>
  <c r="L61" i="1"/>
  <c r="M61" i="1"/>
  <c r="K61" i="1"/>
  <c r="L149" i="1"/>
  <c r="E149" i="1" s="1"/>
  <c r="M149" i="1"/>
  <c r="F149" i="1" s="1"/>
  <c r="K149" i="1"/>
  <c r="D149" i="1" s="1"/>
  <c r="F146" i="1" l="1"/>
  <c r="E146" i="1"/>
  <c r="F151" i="1"/>
  <c r="E151" i="1"/>
  <c r="D151" i="1"/>
  <c r="K81" i="1" l="1"/>
  <c r="K80" i="1" s="1"/>
  <c r="D80" i="1" s="1"/>
  <c r="M143" i="1"/>
  <c r="F143" i="1" s="1"/>
  <c r="L143" i="1"/>
  <c r="E143" i="1" s="1"/>
  <c r="K143" i="1"/>
  <c r="D143" i="1" s="1"/>
  <c r="N152" i="1"/>
  <c r="L80" i="1"/>
  <c r="E80" i="1" s="1"/>
  <c r="M80" i="1"/>
  <c r="F80" i="1" s="1"/>
  <c r="L77" i="1"/>
  <c r="M77" i="1"/>
  <c r="K77" i="1" l="1"/>
  <c r="L141" i="1"/>
  <c r="E141" i="1" s="1"/>
  <c r="M141" i="1"/>
  <c r="F141" i="1" s="1"/>
  <c r="K141" i="1"/>
  <c r="D141" i="1" s="1"/>
  <c r="L138" i="1"/>
  <c r="E138" i="1" s="1"/>
  <c r="M138" i="1"/>
  <c r="F138" i="1" s="1"/>
  <c r="K138" i="1"/>
  <c r="D138" i="1" s="1"/>
  <c r="L134" i="1"/>
  <c r="E134" i="1" s="1"/>
  <c r="M134" i="1"/>
  <c r="F134" i="1" s="1"/>
  <c r="K134" i="1"/>
  <c r="D134" i="1" s="1"/>
  <c r="L132" i="1"/>
  <c r="M132" i="1"/>
  <c r="K132" i="1"/>
  <c r="D132" i="1" s="1"/>
  <c r="L129" i="1"/>
  <c r="E129" i="1" s="1"/>
  <c r="M129" i="1"/>
  <c r="F129" i="1" s="1"/>
  <c r="K129" i="1"/>
  <c r="D129" i="1" s="1"/>
  <c r="F132" i="1" l="1"/>
  <c r="E132" i="1"/>
  <c r="M40" i="1"/>
  <c r="O152" i="1" l="1"/>
  <c r="P152" i="1"/>
  <c r="L116" i="1" l="1"/>
  <c r="E116" i="1" s="1"/>
  <c r="M116" i="1"/>
  <c r="F116" i="1" s="1"/>
  <c r="K116" i="1"/>
  <c r="D116" i="1" s="1"/>
  <c r="L114" i="1"/>
  <c r="E114" i="1" s="1"/>
  <c r="M114" i="1"/>
  <c r="F114" i="1" s="1"/>
  <c r="K114" i="1"/>
  <c r="D114" i="1" s="1"/>
  <c r="L103" i="1"/>
  <c r="E103" i="1" s="1"/>
  <c r="M103" i="1"/>
  <c r="F103" i="1" s="1"/>
  <c r="K103" i="1"/>
  <c r="D103" i="1" s="1"/>
  <c r="L91" i="1"/>
  <c r="E91" i="1" s="1"/>
  <c r="M91" i="1"/>
  <c r="F91" i="1" s="1"/>
  <c r="K91" i="1"/>
  <c r="D91" i="1" s="1"/>
  <c r="L88" i="1"/>
  <c r="E88" i="1" s="1"/>
  <c r="M88" i="1"/>
  <c r="F88" i="1" s="1"/>
  <c r="K88" i="1"/>
  <c r="D88" i="1" s="1"/>
  <c r="L85" i="1"/>
  <c r="E85" i="1" s="1"/>
  <c r="M85" i="1"/>
  <c r="F85" i="1" s="1"/>
  <c r="K85" i="1"/>
  <c r="D85" i="1" s="1"/>
  <c r="L82" i="1"/>
  <c r="E82" i="1" s="1"/>
  <c r="M82" i="1"/>
  <c r="F82" i="1" s="1"/>
  <c r="K82" i="1"/>
  <c r="D82" i="1" s="1"/>
  <c r="E77" i="1"/>
  <c r="F77" i="1"/>
  <c r="D77" i="1"/>
  <c r="L74" i="1"/>
  <c r="E74" i="1" s="1"/>
  <c r="M74" i="1"/>
  <c r="F74" i="1" s="1"/>
  <c r="K74" i="1"/>
  <c r="D74" i="1" s="1"/>
  <c r="L71" i="1"/>
  <c r="E71" i="1" s="1"/>
  <c r="M71" i="1"/>
  <c r="F71" i="1" s="1"/>
  <c r="K71" i="1"/>
  <c r="D71" i="1" s="1"/>
  <c r="L55" i="1"/>
  <c r="E55" i="1" s="1"/>
  <c r="M55" i="1"/>
  <c r="F55" i="1" s="1"/>
  <c r="M49" i="1"/>
  <c r="F49" i="1" s="1"/>
  <c r="L46" i="1"/>
  <c r="E46" i="1" s="1"/>
  <c r="M46" i="1"/>
  <c r="F46" i="1" s="1"/>
  <c r="L40" i="1"/>
  <c r="E40" i="1" s="1"/>
  <c r="F40" i="1"/>
  <c r="L37" i="1"/>
  <c r="E37" i="1" s="1"/>
  <c r="M37" i="1"/>
  <c r="F37" i="1" s="1"/>
  <c r="K37" i="1"/>
  <c r="D37" i="1" s="1"/>
  <c r="L29" i="1"/>
  <c r="M29" i="1"/>
  <c r="K29" i="1"/>
  <c r="L32" i="1"/>
  <c r="E32" i="1" s="1"/>
  <c r="M32" i="1"/>
  <c r="F32" i="1" s="1"/>
  <c r="K32" i="1"/>
  <c r="D32" i="1" s="1"/>
  <c r="L127" i="1"/>
  <c r="E127" i="1" s="1"/>
  <c r="M127" i="1"/>
  <c r="F127" i="1" s="1"/>
  <c r="K127" i="1"/>
  <c r="D127" i="1" s="1"/>
  <c r="L123" i="1"/>
  <c r="E123" i="1" s="1"/>
  <c r="M123" i="1"/>
  <c r="F123" i="1" s="1"/>
  <c r="K123" i="1"/>
  <c r="L121" i="1"/>
  <c r="E121" i="1" s="1"/>
  <c r="M121" i="1"/>
  <c r="F121" i="1" s="1"/>
  <c r="K121" i="1"/>
  <c r="D121" i="1" s="1"/>
  <c r="L118" i="1"/>
  <c r="E118" i="1" s="1"/>
  <c r="M118" i="1"/>
  <c r="F118" i="1" s="1"/>
  <c r="K118" i="1"/>
  <c r="D118" i="1" s="1"/>
  <c r="L111" i="1"/>
  <c r="E111" i="1" s="1"/>
  <c r="M111" i="1"/>
  <c r="F111" i="1" s="1"/>
  <c r="K111" i="1"/>
  <c r="D111" i="1" s="1"/>
  <c r="L108" i="1"/>
  <c r="E108" i="1" s="1"/>
  <c r="M108" i="1"/>
  <c r="F108" i="1" s="1"/>
  <c r="L105" i="1"/>
  <c r="E105" i="1" s="1"/>
  <c r="M105" i="1"/>
  <c r="F105" i="1" s="1"/>
  <c r="K105" i="1"/>
  <c r="D105" i="1" s="1"/>
  <c r="L100" i="1"/>
  <c r="E100" i="1" s="1"/>
  <c r="M100" i="1"/>
  <c r="F100" i="1" s="1"/>
  <c r="K100" i="1"/>
  <c r="D100" i="1" s="1"/>
  <c r="L97" i="1"/>
  <c r="E97" i="1" s="1"/>
  <c r="M97" i="1"/>
  <c r="F97" i="1" s="1"/>
  <c r="K97" i="1"/>
  <c r="D97" i="1" s="1"/>
  <c r="L94" i="1"/>
  <c r="E94" i="1" s="1"/>
  <c r="M94" i="1"/>
  <c r="F94" i="1" s="1"/>
  <c r="K94" i="1"/>
  <c r="D94" i="1" s="1"/>
  <c r="L64" i="1"/>
  <c r="M64" i="1"/>
  <c r="K64" i="1"/>
  <c r="L58" i="1"/>
  <c r="E58" i="1" s="1"/>
  <c r="M58" i="1"/>
  <c r="F58" i="1" s="1"/>
  <c r="K58" i="1"/>
  <c r="D58" i="1" s="1"/>
  <c r="K55" i="1"/>
  <c r="D55" i="1" s="1"/>
  <c r="L52" i="1"/>
  <c r="E52" i="1" s="1"/>
  <c r="M52" i="1"/>
  <c r="F52" i="1" s="1"/>
  <c r="K52" i="1"/>
  <c r="D52" i="1" s="1"/>
  <c r="L49" i="1"/>
  <c r="E49" i="1" s="1"/>
  <c r="K49" i="1"/>
  <c r="D49" i="1" s="1"/>
  <c r="K46" i="1"/>
  <c r="D46" i="1" s="1"/>
  <c r="L43" i="1"/>
  <c r="E43" i="1" s="1"/>
  <c r="M43" i="1"/>
  <c r="F43" i="1" s="1"/>
  <c r="K43" i="1"/>
  <c r="D43" i="1" s="1"/>
  <c r="K40" i="1"/>
  <c r="D40" i="1" s="1"/>
  <c r="K69" i="1"/>
  <c r="M69" i="1"/>
  <c r="L69" i="1"/>
  <c r="E61" i="1" l="1"/>
  <c r="D61" i="1"/>
  <c r="F61" i="1"/>
  <c r="D123" i="1"/>
  <c r="D29" i="1"/>
  <c r="E29" i="1"/>
  <c r="F29" i="1"/>
  <c r="K108" i="1"/>
  <c r="M63" i="1"/>
  <c r="M152" i="1" s="1"/>
  <c r="L63" i="1"/>
  <c r="L152" i="1" s="1"/>
  <c r="K63" i="1"/>
  <c r="D63" i="1" s="1"/>
  <c r="K152" i="1" l="1"/>
  <c r="F63" i="1"/>
  <c r="F152" i="1" s="1"/>
  <c r="E63" i="1"/>
  <c r="E152" i="1" s="1"/>
  <c r="D108" i="1"/>
  <c r="D152" i="1" s="1"/>
</calcChain>
</file>

<file path=xl/sharedStrings.xml><?xml version="1.0" encoding="utf-8"?>
<sst xmlns="http://schemas.openxmlformats.org/spreadsheetml/2006/main" count="308" uniqueCount="152">
  <si>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</si>
  <si>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</si>
  <si>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</si>
  <si>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</si>
  <si>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</si>
  <si>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</si>
  <si>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</si>
  <si>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</si>
  <si>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0703</t>
  </si>
  <si>
    <t>2 02 35930 05 0000 150</t>
  </si>
  <si>
    <t>2 02 35220 05 0000 150</t>
  </si>
  <si>
    <t>2 02 30013 05 0000 150</t>
  </si>
  <si>
    <t>2 02 30022 05 0000 150</t>
  </si>
  <si>
    <t>2 02 30024 05 0000 150</t>
  </si>
  <si>
    <t>2 02 35084 05 0000 150</t>
  </si>
  <si>
    <t>2 02 35120 05 0000 150</t>
  </si>
  <si>
    <t>0105</t>
  </si>
  <si>
    <t>УСЗН</t>
  </si>
  <si>
    <t>МФЦ</t>
  </si>
  <si>
    <t>1003</t>
  </si>
  <si>
    <t>к  Решению Собрания депутатов Орловского района</t>
  </si>
  <si>
    <t>Наименование расходов, осуществляемых за счет субвенций, предоставленных из областного бюджета</t>
  </si>
  <si>
    <t>2 02 30024 05 0000 151</t>
  </si>
  <si>
    <t>0113</t>
  </si>
  <si>
    <t>0709</t>
  </si>
  <si>
    <t>0405</t>
  </si>
  <si>
    <t>0104</t>
  </si>
  <si>
    <t>0702</t>
  </si>
  <si>
    <t>0701</t>
  </si>
  <si>
    <t>2  02  30024 05  0000  150</t>
  </si>
  <si>
    <t>2  02  39999 05  0000  150</t>
  </si>
  <si>
    <t>2 02 35082 05 0000 150</t>
  </si>
  <si>
    <t>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</si>
  <si>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</si>
  <si>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</si>
  <si>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</si>
  <si>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</si>
  <si>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</si>
  <si>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</si>
  <si>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</si>
  <si>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</si>
  <si>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</si>
  <si>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</si>
  <si>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2 02 39999 05 0000 150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</si>
  <si>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</si>
  <si>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6</t>
  </si>
  <si>
    <t>О 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</si>
  <si>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</si>
  <si>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</t>
  </si>
  <si>
    <t>1004</t>
  </si>
  <si>
    <t>2026 год  (тыс.руб)</t>
  </si>
  <si>
    <t>к  Решению Собрания депутатов Орловского района от 10.10.2024 г №152</t>
  </si>
  <si>
    <t xml:space="preserve"> "О бюджете Орловского района на 2025 год</t>
  </si>
  <si>
    <t>и на плановый период 2026 и 2027годов"</t>
  </si>
  <si>
    <t xml:space="preserve">Распределение субвенций бюджету Орловского района  на 2025 год и на плановый период  2026  и  2027 годов </t>
  </si>
  <si>
    <t>2025 год     (тыс.руб)</t>
  </si>
  <si>
    <t>2027 год  (тыс.руб)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</si>
  <si>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</si>
  <si>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</si>
  <si>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</si>
  <si>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</si>
  <si>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</si>
  <si>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Расходы на осуществление полномочий по созданию и обеспечению деятельности административных комиссий</t>
  </si>
  <si>
    <t>Расходы на осуществление полномочий по созданию и обеспечению деятельности комиссий по делам несовершеннолетних и защите их прав</t>
  </si>
  <si>
    <t>Расходы на осуществление полномочий по предоставлению материальной и иной помощи для погребения</t>
  </si>
  <si>
    <t>Расходы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</si>
  <si>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выплате пособия на ребенка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</si>
  <si>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</si>
  <si>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</si>
  <si>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Расходы 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</si>
  <si>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</si>
  <si>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</si>
  <si>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</si>
  <si>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</si>
  <si>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 на осуществление полномочий по оказанию государственной социальной помощи в виде социального пособия и (или) на основании социального контракта</t>
  </si>
  <si>
    <t>Расходы на осуществление полномочий 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</t>
  </si>
  <si>
    <t>1401</t>
  </si>
  <si>
    <t>Расходы на осуществление полномочий по расчету и предоставлению дотаций бюджетам городских, сельских поселений в целях выравнивания их финансовых возможностей по осуществлению полномочий по решению вопросов местного значения</t>
  </si>
  <si>
    <t>Дополнительные расходы бюджета Орловского района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</t>
  </si>
  <si>
    <t>Оказание государственной социальной помощи на основании социального контракта отдельным категориям граждан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</si>
  <si>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</si>
  <si>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</si>
  <si>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04.2.Я2.53130</t>
  </si>
  <si>
    <t>04.2.Я2.A3130</t>
  </si>
  <si>
    <t>20.4.04.72340</t>
  </si>
  <si>
    <t>04.4.03.72540</t>
  </si>
  <si>
    <t>04.2.Я2.54040</t>
  </si>
  <si>
    <t>04.4.01.75120</t>
  </si>
  <si>
    <t>04.4.01.75110</t>
  </si>
  <si>
    <t>04.2.Я2.A4040</t>
  </si>
  <si>
    <t>04.4.01.75090</t>
  </si>
  <si>
    <t>99.9.00.51200</t>
  </si>
  <si>
    <t>02.4.01.72460</t>
  </si>
  <si>
    <t>06.4.01.Д0820</t>
  </si>
  <si>
    <t>04.4.03.72180</t>
  </si>
  <si>
    <t>04.4.03.72420</t>
  </si>
  <si>
    <t>04.4.03.72220</t>
  </si>
  <si>
    <t>04.4.03.R0840</t>
  </si>
  <si>
    <t>04.4.03.А0840</t>
  </si>
  <si>
    <t>04.4.03.72210</t>
  </si>
  <si>
    <t>04.4.03.72240</t>
  </si>
  <si>
    <t>99.9.00.72390</t>
  </si>
  <si>
    <t>04.4.03.72170</t>
  </si>
  <si>
    <t>04.4.01.72510</t>
  </si>
  <si>
    <t>04.4.01.72120</t>
  </si>
  <si>
    <t>99.9.00.72370</t>
  </si>
  <si>
    <t>99.9.00.72360</t>
  </si>
  <si>
    <t>15.4.02.72330</t>
  </si>
  <si>
    <t>15.4.02.72300</t>
  </si>
  <si>
    <t>15.2.01.R5012</t>
  </si>
  <si>
    <t>15.2.01.R5011</t>
  </si>
  <si>
    <t>99.9.00.72350</t>
  </si>
  <si>
    <t>02.4.02.72040</t>
  </si>
  <si>
    <t>04.4.02.72110</t>
  </si>
  <si>
    <t>04.4.04.72260</t>
  </si>
  <si>
    <t>04.4.01.72090</t>
  </si>
  <si>
    <t>04.4.03.72160</t>
  </si>
  <si>
    <t>04.4.03.72150</t>
  </si>
  <si>
    <t>04.4.01.72100</t>
  </si>
  <si>
    <t>04.4.01.72500</t>
  </si>
  <si>
    <t>04.4.01.72490</t>
  </si>
  <si>
    <t>04.4.01.72520</t>
  </si>
  <si>
    <t>04.4.01.52200</t>
  </si>
  <si>
    <t>99.9.00.72290</t>
  </si>
  <si>
    <t>99.9.00.59310</t>
  </si>
  <si>
    <t>04.4.01.52500</t>
  </si>
  <si>
    <t>Расходы на осуществление полномочий по предоставлению мер социальной поддержки семей, имеющих детей и постоянно проживающих на территории Ростовской области, в виде предоставления регионального материнского капитала</t>
  </si>
  <si>
    <t>Расходы на оплату жилищно-коммунальных услуг отдельным категориям граждан</t>
  </si>
  <si>
    <t>Расходы на государственную регистрацию актов гражданского состояния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</si>
  <si>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</si>
  <si>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</si>
  <si>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тружеников тыла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</si>
  <si>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</si>
  <si>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детей из многодетных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</si>
  <si>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</si>
  <si>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</t>
  </si>
  <si>
    <t>Расходы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</si>
  <si>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</si>
  <si>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</si>
  <si>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</si>
  <si>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02.4.02.72200</t>
  </si>
  <si>
    <t>Расходы на осуществление полномочий по организации и обеспечению отдыха и оздоровления детей, предусмотренные пунктом 4 части 1 и частью 2 статьи 132 Областного закона от 22 октября 2004 года № 165-ЗС «О социальной поддержке детства в Ростовской области»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</si>
  <si>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</t>
  </si>
  <si>
    <t xml:space="preserve">Дополнительные расходы  бюджета Орловского района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целях достижения базового результата, установленного соглашением о предоставлении межбюджетных трансфертов </t>
  </si>
  <si>
    <t xml:space="preserve">Дополнительные расходы  бюджета Орловского района на оказание государственной социальной помощи на основании социального контракта отдельным категориям граждан в целях достижения базового результата, установленного соглашением о предоставлении межбюджетных трансфертов </t>
  </si>
  <si>
    <t>Расходы на осуществление полномочий по оказанию государственной социальной помощи в виде адресной социальной выплаты</t>
  </si>
  <si>
    <t xml:space="preserve">Дополнительные расходы  бюджета Орловского района на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в целях достижения базового результата, установленного соглашением о предоставлении межбюджетных трансфертов </t>
  </si>
  <si>
    <t>Приложение 12</t>
  </si>
  <si>
    <t>от 24.12.2024 г.№ 166 "О бюджете Орловского района на 2025 год</t>
  </si>
  <si>
    <t>и на плановый период 2026 и 2027 годов"</t>
  </si>
  <si>
    <t>Приложение 8</t>
  </si>
  <si>
    <t>к  Решению Собрания депутатов Орловского района от 25.03.2025 г №187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</si>
</sst>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0" fillId="0" borderId="0" xfId="0" applyFill="1" applyBorder="1"/>
    <xf numFmtId="0" fontId="12" fillId="0" borderId="0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165" fontId="18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18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165" fontId="17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15" fillId="0" borderId="2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20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13" fillId="0" borderId="0" xfId="0" applyFont="1" applyFill="1" applyAlignment="1"/>
    <xf numFmtId="0" fontId="21" fillId="0" borderId="1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161"/>
  <sheetViews>
    <sheetView tabSelected="1" topLeftCell="A12" zoomScale="80" zoomScaleNormal="80" zoomScaleSheetLayoutView="100" workbookViewId="0">
      <selection activeCell="G13" sqref="G13:M13"/>
    </sheetView>
  </sheetViews>
  <sheetFormatPr defaultColWidth="9.140625" defaultRowHeight="15" x14ac:dyDescent="0.2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5.7109375" style="1" customWidth="1"/>
    <col min="8" max="8" width="9.140625" style="1"/>
    <col min="9" max="9" width="11.42578125" style="1" customWidth="1"/>
    <col min="10" max="10" width="9.140625" style="1"/>
    <col min="11" max="11" width="11.5703125" style="6" customWidth="1"/>
    <col min="12" max="12" width="11.5703125" style="1" customWidth="1"/>
    <col min="13" max="13" width="13.28515625" style="1" customWidth="1"/>
    <col min="14" max="14" width="10.28515625" style="10" hidden="1" customWidth="1"/>
    <col min="15" max="17" width="0" style="10" hidden="1" customWidth="1"/>
    <col min="18" max="93" width="9.140625" style="10"/>
    <col min="94" max="16384" width="9.140625" style="1"/>
  </cols>
  <sheetData>
    <row r="1" spans="1:135" ht="15.75" hidden="1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35" ht="15.75" hidden="1" x14ac:dyDescent="0.2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35" ht="15.75" hidden="1" x14ac:dyDescent="0.25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5" ht="15.75" hidden="1" x14ac:dyDescent="0.25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1:135" ht="15.75" hidden="1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</row>
    <row r="6" spans="1:135" ht="15.75" hidden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</row>
    <row r="7" spans="1:135" ht="15.75" hidden="1" x14ac:dyDescent="0.2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84" t="s">
        <v>45</v>
      </c>
      <c r="M7" s="84"/>
    </row>
    <row r="8" spans="1:135" ht="15.75" hidden="1" x14ac:dyDescent="0.25">
      <c r="A8" s="76"/>
      <c r="B8" s="76"/>
      <c r="C8" s="76"/>
      <c r="D8" s="76"/>
      <c r="E8" s="76"/>
      <c r="F8" s="76"/>
      <c r="G8" s="76"/>
      <c r="H8" s="76"/>
      <c r="I8" s="83" t="s">
        <v>51</v>
      </c>
      <c r="J8" s="83"/>
      <c r="K8" s="83"/>
      <c r="L8" s="83"/>
      <c r="M8" s="83"/>
    </row>
    <row r="9" spans="1:135" ht="15.75" hidden="1" x14ac:dyDescent="0.25">
      <c r="A9" s="76"/>
      <c r="B9" s="76"/>
      <c r="C9" s="76"/>
      <c r="D9" s="76"/>
      <c r="E9" s="76"/>
      <c r="F9" s="76"/>
      <c r="G9" s="83" t="s">
        <v>46</v>
      </c>
      <c r="H9" s="83"/>
      <c r="I9" s="83"/>
      <c r="J9" s="83"/>
      <c r="K9" s="83"/>
      <c r="L9" s="83"/>
      <c r="M9" s="83"/>
    </row>
    <row r="10" spans="1:135" ht="15.75" hidden="1" x14ac:dyDescent="0.25">
      <c r="A10" s="76"/>
      <c r="B10" s="76"/>
      <c r="C10" s="76"/>
      <c r="D10" s="76"/>
      <c r="E10" s="76"/>
      <c r="F10" s="76"/>
      <c r="G10" s="83" t="s">
        <v>47</v>
      </c>
      <c r="H10" s="83"/>
      <c r="I10" s="83"/>
      <c r="J10" s="83"/>
      <c r="K10" s="83"/>
      <c r="L10" s="83"/>
      <c r="M10" s="83"/>
    </row>
    <row r="11" spans="1:135" ht="15.75" hidden="1" x14ac:dyDescent="0.25">
      <c r="A11" s="76"/>
      <c r="B11" s="76"/>
      <c r="C11" s="76"/>
      <c r="D11" s="76"/>
      <c r="E11" s="76"/>
      <c r="F11" s="76"/>
      <c r="G11" s="83" t="s">
        <v>48</v>
      </c>
      <c r="H11" s="83"/>
      <c r="I11" s="83"/>
      <c r="J11" s="83"/>
      <c r="K11" s="83"/>
      <c r="L11" s="83"/>
      <c r="M11" s="83"/>
    </row>
    <row r="12" spans="1:135" ht="15.75" x14ac:dyDescent="0.2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84" t="s">
        <v>150</v>
      </c>
      <c r="M12" s="84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</row>
    <row r="13" spans="1:135" ht="15.75" x14ac:dyDescent="0.25">
      <c r="A13" s="76"/>
      <c r="B13" s="76"/>
      <c r="C13" s="76"/>
      <c r="D13" s="76"/>
      <c r="E13" s="76"/>
      <c r="F13" s="76"/>
      <c r="G13" s="83" t="s">
        <v>151</v>
      </c>
      <c r="H13" s="83"/>
      <c r="I13" s="83"/>
      <c r="J13" s="83"/>
      <c r="K13" s="83"/>
      <c r="L13" s="83"/>
      <c r="M13" s="83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</row>
    <row r="14" spans="1:135" ht="15.75" x14ac:dyDescent="0.25">
      <c r="A14" s="76"/>
      <c r="B14" s="76"/>
      <c r="C14" s="76"/>
      <c r="D14" s="76"/>
      <c r="E14" s="76"/>
      <c r="F14" s="76"/>
      <c r="G14" s="83" t="s">
        <v>46</v>
      </c>
      <c r="H14" s="83"/>
      <c r="I14" s="83"/>
      <c r="J14" s="83"/>
      <c r="K14" s="83"/>
      <c r="L14" s="83"/>
      <c r="M14" s="83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</row>
    <row r="15" spans="1:135" ht="15.75" x14ac:dyDescent="0.25">
      <c r="A15" s="76"/>
      <c r="B15" s="76"/>
      <c r="C15" s="76"/>
      <c r="D15" s="76"/>
      <c r="E15" s="76"/>
      <c r="F15" s="76"/>
      <c r="G15" s="83" t="s">
        <v>148</v>
      </c>
      <c r="H15" s="83"/>
      <c r="I15" s="83"/>
      <c r="J15" s="83"/>
      <c r="K15" s="83"/>
      <c r="L15" s="83"/>
      <c r="M15" s="83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</row>
    <row r="16" spans="1:135" ht="15.75" x14ac:dyDescent="0.25">
      <c r="A16" s="76"/>
      <c r="B16" s="76"/>
      <c r="C16" s="76"/>
      <c r="D16" s="76"/>
      <c r="E16" s="76"/>
      <c r="F16" s="76"/>
      <c r="G16" s="83" t="s">
        <v>149</v>
      </c>
      <c r="H16" s="83"/>
      <c r="I16" s="83"/>
      <c r="J16" s="83"/>
      <c r="K16" s="83"/>
      <c r="L16" s="83"/>
      <c r="M16" s="83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</row>
    <row r="17" spans="1:135" ht="15.75" x14ac:dyDescent="0.2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</row>
    <row r="18" spans="1:135" ht="14.45" customHeight="1" x14ac:dyDescent="0.25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85" t="s">
        <v>147</v>
      </c>
      <c r="M18" s="85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</row>
    <row r="19" spans="1:135" ht="14.45" customHeight="1" x14ac:dyDescent="0.25">
      <c r="A19" s="74"/>
      <c r="B19" s="74"/>
      <c r="C19" s="74"/>
      <c r="D19" s="74"/>
      <c r="E19" s="74"/>
      <c r="F19" s="74"/>
      <c r="G19" s="74"/>
      <c r="H19" s="74"/>
      <c r="I19" s="83" t="s">
        <v>20</v>
      </c>
      <c r="J19" s="83"/>
      <c r="K19" s="83"/>
      <c r="L19" s="83"/>
      <c r="M19" s="83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</row>
    <row r="20" spans="1:135" ht="14.45" customHeight="1" x14ac:dyDescent="0.25">
      <c r="A20" s="74"/>
      <c r="B20" s="74"/>
      <c r="C20" s="74"/>
      <c r="D20" s="74"/>
      <c r="E20" s="74"/>
      <c r="F20" s="74"/>
      <c r="G20" s="74"/>
      <c r="H20" s="74"/>
      <c r="I20" s="83" t="s">
        <v>52</v>
      </c>
      <c r="J20" s="83"/>
      <c r="K20" s="83"/>
      <c r="L20" s="83"/>
      <c r="M20" s="83"/>
    </row>
    <row r="21" spans="1:135" ht="14.45" customHeight="1" x14ac:dyDescent="0.25">
      <c r="A21" s="74"/>
      <c r="B21" s="74"/>
      <c r="C21" s="74"/>
      <c r="D21" s="74"/>
      <c r="E21" s="74"/>
      <c r="F21" s="74"/>
      <c r="G21" s="74"/>
      <c r="H21" s="74"/>
      <c r="I21" s="83" t="s">
        <v>53</v>
      </c>
      <c r="J21" s="83"/>
      <c r="K21" s="83"/>
      <c r="L21" s="83"/>
      <c r="M21" s="83"/>
    </row>
    <row r="22" spans="1:135" ht="14.45" customHeight="1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</row>
    <row r="23" spans="1:135" ht="14.45" customHeight="1" x14ac:dyDescent="0.25">
      <c r="G23" s="82"/>
      <c r="H23" s="82"/>
      <c r="I23" s="82"/>
      <c r="J23" s="82"/>
      <c r="K23" s="5"/>
      <c r="L23" s="82"/>
      <c r="M23" s="82"/>
    </row>
    <row r="24" spans="1:135" ht="15.75" x14ac:dyDescent="0.25">
      <c r="A24" s="87" t="s">
        <v>54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</row>
    <row r="26" spans="1:135" ht="51.75" customHeight="1" x14ac:dyDescent="0.25">
      <c r="A26" s="88" t="s">
        <v>0</v>
      </c>
      <c r="B26" s="89" t="s">
        <v>2</v>
      </c>
      <c r="C26" s="91" t="s">
        <v>3</v>
      </c>
      <c r="D26" s="86" t="s">
        <v>55</v>
      </c>
      <c r="E26" s="90" t="s">
        <v>50</v>
      </c>
      <c r="F26" s="90" t="s">
        <v>56</v>
      </c>
      <c r="G26" s="92" t="s">
        <v>21</v>
      </c>
      <c r="H26" s="90" t="s">
        <v>4</v>
      </c>
      <c r="I26" s="90"/>
      <c r="J26" s="90"/>
      <c r="K26" s="86" t="s">
        <v>55</v>
      </c>
      <c r="L26" s="90" t="s">
        <v>50</v>
      </c>
      <c r="M26" s="90" t="s">
        <v>56</v>
      </c>
      <c r="N26" s="68"/>
      <c r="O26" s="69"/>
      <c r="P26" s="69"/>
      <c r="Q26" s="69"/>
    </row>
    <row r="27" spans="1:135" ht="25.5" x14ac:dyDescent="0.25">
      <c r="A27" s="88"/>
      <c r="B27" s="89"/>
      <c r="C27" s="91"/>
      <c r="D27" s="86"/>
      <c r="E27" s="90"/>
      <c r="F27" s="90"/>
      <c r="G27" s="92"/>
      <c r="H27" s="80" t="s">
        <v>5</v>
      </c>
      <c r="I27" s="80" t="s">
        <v>6</v>
      </c>
      <c r="J27" s="80" t="s">
        <v>7</v>
      </c>
      <c r="K27" s="86"/>
      <c r="L27" s="90"/>
      <c r="M27" s="90"/>
      <c r="N27" s="68"/>
      <c r="O27" s="69"/>
      <c r="P27" s="69"/>
      <c r="Q27" s="69"/>
    </row>
    <row r="28" spans="1:135" x14ac:dyDescent="0.25">
      <c r="A28" s="78">
        <v>1</v>
      </c>
      <c r="B28" s="79">
        <v>2</v>
      </c>
      <c r="C28" s="81">
        <v>3</v>
      </c>
      <c r="D28" s="20">
        <v>4</v>
      </c>
      <c r="E28" s="80">
        <v>5</v>
      </c>
      <c r="F28" s="80">
        <v>6</v>
      </c>
      <c r="G28" s="80">
        <v>7</v>
      </c>
      <c r="H28" s="80">
        <v>8</v>
      </c>
      <c r="I28" s="80">
        <v>9</v>
      </c>
      <c r="J28" s="80">
        <v>10</v>
      </c>
      <c r="K28" s="21">
        <v>11</v>
      </c>
      <c r="L28" s="80">
        <v>12</v>
      </c>
      <c r="M28" s="80">
        <v>13</v>
      </c>
      <c r="N28" s="68"/>
      <c r="O28" s="69"/>
      <c r="P28" s="69"/>
      <c r="Q28" s="69"/>
    </row>
    <row r="29" spans="1:135" ht="82.15" customHeight="1" x14ac:dyDescent="0.25">
      <c r="A29" s="49">
        <v>1</v>
      </c>
      <c r="B29" s="51" t="s">
        <v>35</v>
      </c>
      <c r="C29" s="58" t="s">
        <v>1</v>
      </c>
      <c r="D29" s="80">
        <f>K29</f>
        <v>21007.1</v>
      </c>
      <c r="E29" s="80">
        <f t="shared" ref="E29:F29" si="0">L29</f>
        <v>20835.7</v>
      </c>
      <c r="F29" s="80">
        <f t="shared" si="0"/>
        <v>20837.5</v>
      </c>
      <c r="G29" s="50"/>
      <c r="H29" s="55">
        <v>1003</v>
      </c>
      <c r="I29" s="56" t="s">
        <v>125</v>
      </c>
      <c r="J29" s="55"/>
      <c r="K29" s="77">
        <f>K30+K31</f>
        <v>21007.1</v>
      </c>
      <c r="L29" s="77">
        <f t="shared" ref="L29:M29" si="1">L30+L31</f>
        <v>20835.7</v>
      </c>
      <c r="M29" s="77">
        <f t="shared" si="1"/>
        <v>20837.5</v>
      </c>
      <c r="N29" s="68">
        <v>18902.099999999999</v>
      </c>
      <c r="O29" s="69">
        <v>19296.099999999999</v>
      </c>
      <c r="P29" s="69">
        <v>18138.5</v>
      </c>
      <c r="Q29" s="69"/>
    </row>
    <row r="30" spans="1:135" ht="51.6" customHeight="1" x14ac:dyDescent="0.25">
      <c r="A30" s="49"/>
      <c r="B30" s="51"/>
      <c r="C30" s="58"/>
      <c r="D30" s="22"/>
      <c r="E30" s="80"/>
      <c r="F30" s="80"/>
      <c r="G30" s="57" t="s">
        <v>127</v>
      </c>
      <c r="H30" s="55">
        <v>1003</v>
      </c>
      <c r="I30" s="56" t="s">
        <v>125</v>
      </c>
      <c r="J30" s="55">
        <v>240</v>
      </c>
      <c r="K30" s="53">
        <v>322</v>
      </c>
      <c r="L30" s="53">
        <v>310</v>
      </c>
      <c r="M30" s="53">
        <v>310</v>
      </c>
      <c r="N30" s="68"/>
      <c r="O30" s="69"/>
      <c r="P30" s="69"/>
      <c r="Q30" s="69"/>
    </row>
    <row r="31" spans="1:135" ht="14.25" customHeight="1" x14ac:dyDescent="0.25">
      <c r="A31" s="49"/>
      <c r="B31" s="51"/>
      <c r="C31" s="58"/>
      <c r="D31" s="22"/>
      <c r="E31" s="80"/>
      <c r="F31" s="80"/>
      <c r="G31" s="50"/>
      <c r="H31" s="55">
        <v>1003</v>
      </c>
      <c r="I31" s="56" t="s">
        <v>125</v>
      </c>
      <c r="J31" s="55">
        <v>320</v>
      </c>
      <c r="K31" s="53">
        <v>20685.099999999999</v>
      </c>
      <c r="L31" s="53">
        <v>20525.7</v>
      </c>
      <c r="M31" s="53">
        <v>20527.5</v>
      </c>
      <c r="N31" s="68"/>
      <c r="O31" s="69"/>
      <c r="P31" s="69"/>
      <c r="Q31" s="69"/>
    </row>
    <row r="32" spans="1:135" ht="72" customHeight="1" x14ac:dyDescent="0.25">
      <c r="A32" s="49">
        <v>2</v>
      </c>
      <c r="B32" s="51" t="s">
        <v>36</v>
      </c>
      <c r="C32" s="58" t="s">
        <v>9</v>
      </c>
      <c r="D32" s="77">
        <f>K32</f>
        <v>2308.7000000000003</v>
      </c>
      <c r="E32" s="77">
        <f t="shared" ref="E32:F32" si="2">L32</f>
        <v>2048.8000000000002</v>
      </c>
      <c r="F32" s="77">
        <f t="shared" si="2"/>
        <v>2127.3000000000002</v>
      </c>
      <c r="G32" s="50"/>
      <c r="H32" s="56" t="s">
        <v>23</v>
      </c>
      <c r="I32" s="56" t="s">
        <v>124</v>
      </c>
      <c r="J32" s="55"/>
      <c r="K32" s="77">
        <f>K33+K34+K35+K36</f>
        <v>2308.7000000000003</v>
      </c>
      <c r="L32" s="77">
        <f t="shared" ref="L32:M32" si="3">L33+L34+L35+L36</f>
        <v>2048.8000000000002</v>
      </c>
      <c r="M32" s="77">
        <f t="shared" si="3"/>
        <v>2127.3000000000002</v>
      </c>
      <c r="N32" s="68"/>
      <c r="O32" s="68"/>
      <c r="P32" s="68"/>
      <c r="Q32" s="69"/>
    </row>
    <row r="33" spans="1:17" ht="50.45" customHeight="1" x14ac:dyDescent="0.25">
      <c r="A33" s="49"/>
      <c r="B33" s="51"/>
      <c r="C33" s="58"/>
      <c r="D33" s="22"/>
      <c r="E33" s="80"/>
      <c r="F33" s="80"/>
      <c r="G33" s="23" t="s">
        <v>128</v>
      </c>
      <c r="H33" s="56" t="s">
        <v>23</v>
      </c>
      <c r="I33" s="56" t="s">
        <v>124</v>
      </c>
      <c r="J33" s="55">
        <v>120</v>
      </c>
      <c r="K33" s="53">
        <v>1578.9</v>
      </c>
      <c r="L33" s="55">
        <v>1680.5</v>
      </c>
      <c r="M33" s="53">
        <v>1745.2</v>
      </c>
      <c r="N33" s="68">
        <v>1749.1</v>
      </c>
      <c r="O33" s="69">
        <v>1746.9</v>
      </c>
      <c r="P33" s="69">
        <v>1819.2</v>
      </c>
      <c r="Q33" s="69"/>
    </row>
    <row r="34" spans="1:17" x14ac:dyDescent="0.25">
      <c r="A34" s="49"/>
      <c r="B34" s="51"/>
      <c r="C34" s="58"/>
      <c r="D34" s="22"/>
      <c r="E34" s="80"/>
      <c r="F34" s="80"/>
      <c r="G34" s="50"/>
      <c r="H34" s="56" t="s">
        <v>23</v>
      </c>
      <c r="I34" s="56" t="s">
        <v>124</v>
      </c>
      <c r="J34" s="55">
        <v>240</v>
      </c>
      <c r="K34" s="55">
        <v>355</v>
      </c>
      <c r="L34" s="55">
        <v>368.3</v>
      </c>
      <c r="M34" s="53">
        <v>382.1</v>
      </c>
      <c r="N34" s="68"/>
      <c r="O34" s="69"/>
      <c r="P34" s="69"/>
      <c r="Q34" s="69"/>
    </row>
    <row r="35" spans="1:17" x14ac:dyDescent="0.25">
      <c r="A35" s="49"/>
      <c r="B35" s="51"/>
      <c r="C35" s="58"/>
      <c r="D35" s="22"/>
      <c r="E35" s="80"/>
      <c r="F35" s="80"/>
      <c r="G35" s="50"/>
      <c r="H35" s="56" t="s">
        <v>23</v>
      </c>
      <c r="I35" s="56" t="s">
        <v>124</v>
      </c>
      <c r="J35" s="55">
        <v>850</v>
      </c>
      <c r="K35" s="53">
        <v>0</v>
      </c>
      <c r="L35" s="53">
        <v>0</v>
      </c>
      <c r="M35" s="53">
        <v>0</v>
      </c>
      <c r="N35" s="68"/>
      <c r="O35" s="69"/>
      <c r="P35" s="69"/>
      <c r="Q35" s="69"/>
    </row>
    <row r="36" spans="1:17" ht="38.25" x14ac:dyDescent="0.25">
      <c r="A36" s="49"/>
      <c r="B36" s="51"/>
      <c r="C36" s="58"/>
      <c r="D36" s="22"/>
      <c r="E36" s="80"/>
      <c r="F36" s="80"/>
      <c r="G36" s="50" t="s">
        <v>128</v>
      </c>
      <c r="H36" s="56" t="s">
        <v>23</v>
      </c>
      <c r="I36" s="56" t="s">
        <v>123</v>
      </c>
      <c r="J36" s="55">
        <v>120</v>
      </c>
      <c r="K36" s="55">
        <v>374.8</v>
      </c>
      <c r="L36" s="53">
        <v>0</v>
      </c>
      <c r="M36" s="53">
        <v>0</v>
      </c>
      <c r="N36" s="68">
        <v>555.20000000000005</v>
      </c>
      <c r="O36" s="69">
        <v>0</v>
      </c>
      <c r="P36" s="69">
        <v>0</v>
      </c>
      <c r="Q36" s="69"/>
    </row>
    <row r="37" spans="1:17" ht="136.9" customHeight="1" x14ac:dyDescent="0.25">
      <c r="A37" s="49">
        <v>3</v>
      </c>
      <c r="B37" s="51" t="s">
        <v>37</v>
      </c>
      <c r="C37" s="58" t="s">
        <v>10</v>
      </c>
      <c r="D37" s="77">
        <f>K37</f>
        <v>456.5</v>
      </c>
      <c r="E37" s="77">
        <f t="shared" ref="E37:F37" si="4">L37</f>
        <v>474.8</v>
      </c>
      <c r="F37" s="77">
        <f t="shared" si="4"/>
        <v>493.7</v>
      </c>
      <c r="G37" s="24"/>
      <c r="H37" s="56" t="s">
        <v>19</v>
      </c>
      <c r="I37" s="56" t="s">
        <v>122</v>
      </c>
      <c r="J37" s="55"/>
      <c r="K37" s="77">
        <f>K38+K39</f>
        <v>456.5</v>
      </c>
      <c r="L37" s="77">
        <f t="shared" ref="L37:M37" si="5">L38+L39</f>
        <v>474.8</v>
      </c>
      <c r="M37" s="77">
        <f t="shared" si="5"/>
        <v>493.7</v>
      </c>
      <c r="N37" s="68">
        <v>451.2</v>
      </c>
      <c r="O37" s="69">
        <v>469.1</v>
      </c>
      <c r="P37" s="69">
        <v>487.8</v>
      </c>
      <c r="Q37" s="69"/>
    </row>
    <row r="38" spans="1:17" ht="115.15" customHeight="1" x14ac:dyDescent="0.25">
      <c r="A38" s="49"/>
      <c r="B38" s="51"/>
      <c r="C38" s="58"/>
      <c r="D38" s="22"/>
      <c r="E38" s="80"/>
      <c r="F38" s="80"/>
      <c r="G38" s="57" t="s">
        <v>129</v>
      </c>
      <c r="H38" s="56" t="s">
        <v>19</v>
      </c>
      <c r="I38" s="56" t="s">
        <v>122</v>
      </c>
      <c r="J38" s="55">
        <v>240</v>
      </c>
      <c r="K38" s="55">
        <v>4.5</v>
      </c>
      <c r="L38" s="53">
        <v>4.5999999999999996</v>
      </c>
      <c r="M38" s="53">
        <v>4.8</v>
      </c>
      <c r="N38" s="68"/>
      <c r="O38" s="69"/>
      <c r="P38" s="69"/>
      <c r="Q38" s="69"/>
    </row>
    <row r="39" spans="1:17" ht="19.5" customHeight="1" x14ac:dyDescent="0.25">
      <c r="A39" s="49"/>
      <c r="B39" s="51"/>
      <c r="C39" s="58"/>
      <c r="D39" s="22"/>
      <c r="E39" s="80"/>
      <c r="F39" s="80"/>
      <c r="G39" s="57"/>
      <c r="H39" s="56" t="s">
        <v>19</v>
      </c>
      <c r="I39" s="56" t="s">
        <v>122</v>
      </c>
      <c r="J39" s="55">
        <v>320</v>
      </c>
      <c r="K39" s="53">
        <v>452</v>
      </c>
      <c r="L39" s="53">
        <v>470.2</v>
      </c>
      <c r="M39" s="53">
        <v>488.9</v>
      </c>
      <c r="N39" s="68"/>
      <c r="O39" s="69"/>
      <c r="P39" s="69"/>
      <c r="Q39" s="69"/>
    </row>
    <row r="40" spans="1:17" ht="75" customHeight="1" x14ac:dyDescent="0.25">
      <c r="A40" s="49">
        <v>4</v>
      </c>
      <c r="B40" s="51" t="s">
        <v>34</v>
      </c>
      <c r="C40" s="58" t="s">
        <v>13</v>
      </c>
      <c r="D40" s="77">
        <f>K40</f>
        <v>24042.7</v>
      </c>
      <c r="E40" s="77">
        <f t="shared" ref="E40:F40" si="6">L40</f>
        <v>25057</v>
      </c>
      <c r="F40" s="77">
        <f t="shared" si="6"/>
        <v>26032.799999999999</v>
      </c>
      <c r="G40" s="50"/>
      <c r="H40" s="55"/>
      <c r="I40" s="56"/>
      <c r="J40" s="55"/>
      <c r="K40" s="77">
        <f>K41+K42</f>
        <v>24042.7</v>
      </c>
      <c r="L40" s="77">
        <f t="shared" ref="L40" si="7">L41+L42</f>
        <v>25057</v>
      </c>
      <c r="M40" s="77">
        <f>M41+M42</f>
        <v>26032.799999999999</v>
      </c>
      <c r="N40" s="68">
        <v>24164.1</v>
      </c>
      <c r="O40" s="69">
        <v>25108.9</v>
      </c>
      <c r="P40" s="69">
        <v>26092.7</v>
      </c>
      <c r="Q40" s="69"/>
    </row>
    <row r="41" spans="1:17" ht="141.6" customHeight="1" x14ac:dyDescent="0.25">
      <c r="A41" s="49"/>
      <c r="B41" s="51"/>
      <c r="C41" s="58"/>
      <c r="D41" s="22"/>
      <c r="E41" s="80"/>
      <c r="F41" s="80"/>
      <c r="G41" s="25" t="s">
        <v>130</v>
      </c>
      <c r="H41" s="55">
        <v>1003</v>
      </c>
      <c r="I41" s="56" t="s">
        <v>121</v>
      </c>
      <c r="J41" s="55">
        <v>240</v>
      </c>
      <c r="K41" s="53">
        <v>310</v>
      </c>
      <c r="L41" s="53">
        <v>320</v>
      </c>
      <c r="M41" s="53">
        <v>320</v>
      </c>
      <c r="N41" s="68"/>
      <c r="O41" s="69"/>
      <c r="P41" s="69"/>
      <c r="Q41" s="69"/>
    </row>
    <row r="42" spans="1:17" x14ac:dyDescent="0.25">
      <c r="A42" s="49"/>
      <c r="B42" s="51"/>
      <c r="C42" s="58"/>
      <c r="D42" s="22"/>
      <c r="E42" s="80"/>
      <c r="F42" s="80"/>
      <c r="G42" s="50"/>
      <c r="H42" s="55">
        <v>1003</v>
      </c>
      <c r="I42" s="56" t="s">
        <v>121</v>
      </c>
      <c r="J42" s="55">
        <v>320</v>
      </c>
      <c r="K42" s="53">
        <v>23732.7</v>
      </c>
      <c r="L42" s="55">
        <v>24737</v>
      </c>
      <c r="M42" s="53">
        <v>25712.799999999999</v>
      </c>
      <c r="N42" s="68"/>
      <c r="O42" s="69"/>
      <c r="P42" s="69"/>
      <c r="Q42" s="69"/>
    </row>
    <row r="43" spans="1:17" ht="84" customHeight="1" x14ac:dyDescent="0.25">
      <c r="A43" s="49">
        <v>5</v>
      </c>
      <c r="B43" s="51" t="s">
        <v>34</v>
      </c>
      <c r="C43" s="58" t="s">
        <v>13</v>
      </c>
      <c r="D43" s="77">
        <f>K43</f>
        <v>146.29999999999998</v>
      </c>
      <c r="E43" s="77">
        <f t="shared" ref="E43:F43" si="8">L43</f>
        <v>152</v>
      </c>
      <c r="F43" s="77">
        <f t="shared" si="8"/>
        <v>158.19999999999999</v>
      </c>
      <c r="G43" s="50"/>
      <c r="H43" s="55"/>
      <c r="I43" s="56"/>
      <c r="J43" s="55"/>
      <c r="K43" s="77">
        <f>K44+K45</f>
        <v>146.29999999999998</v>
      </c>
      <c r="L43" s="77">
        <f t="shared" ref="L43:M43" si="9">L44+L45</f>
        <v>152</v>
      </c>
      <c r="M43" s="77">
        <f t="shared" si="9"/>
        <v>158.19999999999999</v>
      </c>
      <c r="N43" s="68">
        <v>160.6</v>
      </c>
      <c r="O43" s="69">
        <v>166.8</v>
      </c>
      <c r="P43" s="69">
        <v>173.6</v>
      </c>
      <c r="Q43" s="69"/>
    </row>
    <row r="44" spans="1:17" ht="73.150000000000006" customHeight="1" x14ac:dyDescent="0.25">
      <c r="A44" s="49"/>
      <c r="B44" s="51"/>
      <c r="C44" s="58"/>
      <c r="D44" s="22"/>
      <c r="E44" s="80"/>
      <c r="F44" s="80"/>
      <c r="G44" s="57" t="s">
        <v>131</v>
      </c>
      <c r="H44" s="55">
        <v>1003</v>
      </c>
      <c r="I44" s="56" t="s">
        <v>120</v>
      </c>
      <c r="J44" s="55">
        <v>240</v>
      </c>
      <c r="K44" s="53">
        <v>1.1000000000000001</v>
      </c>
      <c r="L44" s="53">
        <v>1.1000000000000001</v>
      </c>
      <c r="M44" s="53">
        <v>1.1000000000000001</v>
      </c>
      <c r="N44" s="68"/>
      <c r="O44" s="69"/>
      <c r="P44" s="69"/>
      <c r="Q44" s="69"/>
    </row>
    <row r="45" spans="1:17" ht="19.149999999999999" customHeight="1" x14ac:dyDescent="0.25">
      <c r="A45" s="49"/>
      <c r="B45" s="51"/>
      <c r="C45" s="58"/>
      <c r="D45" s="22"/>
      <c r="E45" s="80"/>
      <c r="F45" s="80"/>
      <c r="G45" s="57"/>
      <c r="H45" s="55">
        <v>1003</v>
      </c>
      <c r="I45" s="56" t="s">
        <v>120</v>
      </c>
      <c r="J45" s="55">
        <v>320</v>
      </c>
      <c r="K45" s="55">
        <v>145.19999999999999</v>
      </c>
      <c r="L45" s="55">
        <v>150.9</v>
      </c>
      <c r="M45" s="53">
        <v>157.1</v>
      </c>
      <c r="N45" s="68"/>
      <c r="O45" s="69"/>
      <c r="P45" s="69"/>
      <c r="Q45" s="69"/>
    </row>
    <row r="46" spans="1:17" ht="119.45" customHeight="1" x14ac:dyDescent="0.25">
      <c r="A46" s="49">
        <v>6</v>
      </c>
      <c r="B46" s="51" t="s">
        <v>38</v>
      </c>
      <c r="C46" s="58" t="s">
        <v>11</v>
      </c>
      <c r="D46" s="59">
        <f>K46</f>
        <v>338.9</v>
      </c>
      <c r="E46" s="59">
        <f t="shared" ref="E46:F46" si="10">L46</f>
        <v>352</v>
      </c>
      <c r="F46" s="59">
        <f t="shared" si="10"/>
        <v>365.79999999999995</v>
      </c>
      <c r="G46" s="50"/>
      <c r="H46" s="55"/>
      <c r="I46" s="56"/>
      <c r="J46" s="55"/>
      <c r="K46" s="59">
        <f>K47+K48</f>
        <v>338.9</v>
      </c>
      <c r="L46" s="59">
        <f t="shared" ref="L46:M46" si="11">L47+L48</f>
        <v>352</v>
      </c>
      <c r="M46" s="59">
        <f t="shared" si="11"/>
        <v>365.79999999999995</v>
      </c>
      <c r="N46" s="68">
        <v>347.5</v>
      </c>
      <c r="O46" s="69">
        <v>361</v>
      </c>
      <c r="P46" s="69">
        <v>375</v>
      </c>
      <c r="Q46" s="69"/>
    </row>
    <row r="47" spans="1:17" ht="112.15" customHeight="1" x14ac:dyDescent="0.25">
      <c r="A47" s="49"/>
      <c r="B47" s="51"/>
      <c r="C47" s="58"/>
      <c r="D47" s="22"/>
      <c r="E47" s="80"/>
      <c r="F47" s="80"/>
      <c r="G47" s="57" t="s">
        <v>132</v>
      </c>
      <c r="H47" s="55">
        <v>1003</v>
      </c>
      <c r="I47" s="56" t="s">
        <v>119</v>
      </c>
      <c r="J47" s="55">
        <v>240</v>
      </c>
      <c r="K47" s="32">
        <v>4.7</v>
      </c>
      <c r="L47" s="30">
        <v>4.9000000000000004</v>
      </c>
      <c r="M47" s="30">
        <v>4.9000000000000004</v>
      </c>
      <c r="N47" s="68"/>
      <c r="O47" s="69"/>
      <c r="P47" s="69"/>
      <c r="Q47" s="69"/>
    </row>
    <row r="48" spans="1:17" x14ac:dyDescent="0.25">
      <c r="A48" s="49"/>
      <c r="B48" s="51"/>
      <c r="C48" s="58"/>
      <c r="D48" s="22"/>
      <c r="E48" s="80"/>
      <c r="F48" s="80"/>
      <c r="G48" s="50"/>
      <c r="H48" s="55">
        <v>1003</v>
      </c>
      <c r="I48" s="56" t="s">
        <v>119</v>
      </c>
      <c r="J48" s="55">
        <v>320</v>
      </c>
      <c r="K48" s="53">
        <v>334.2</v>
      </c>
      <c r="L48" s="55">
        <v>347.1</v>
      </c>
      <c r="M48" s="55">
        <v>360.9</v>
      </c>
      <c r="N48" s="68"/>
      <c r="O48" s="69"/>
      <c r="P48" s="69"/>
      <c r="Q48" s="69"/>
    </row>
    <row r="49" spans="1:17" ht="88.9" customHeight="1" x14ac:dyDescent="0.25">
      <c r="A49" s="49">
        <v>7</v>
      </c>
      <c r="B49" s="51" t="s">
        <v>39</v>
      </c>
      <c r="C49" s="58" t="s">
        <v>12</v>
      </c>
      <c r="D49" s="59">
        <f>K49</f>
        <v>1766.1</v>
      </c>
      <c r="E49" s="59">
        <f t="shared" ref="E49:F49" si="12">L49</f>
        <v>1833.1</v>
      </c>
      <c r="F49" s="59">
        <f t="shared" si="12"/>
        <v>1902.9</v>
      </c>
      <c r="G49" s="50"/>
      <c r="H49" s="55"/>
      <c r="I49" s="56"/>
      <c r="J49" s="55"/>
      <c r="K49" s="59">
        <f>K50+K51</f>
        <v>1766.1</v>
      </c>
      <c r="L49" s="59">
        <f>L50+L51</f>
        <v>1833.1</v>
      </c>
      <c r="M49" s="59">
        <f>M50+M51</f>
        <v>1902.9</v>
      </c>
      <c r="N49" s="68">
        <v>1569.2</v>
      </c>
      <c r="O49" s="69">
        <v>1628.8</v>
      </c>
      <c r="P49" s="69">
        <v>1690.7</v>
      </c>
      <c r="Q49" s="69"/>
    </row>
    <row r="50" spans="1:17" ht="95.45" customHeight="1" x14ac:dyDescent="0.25">
      <c r="A50" s="49"/>
      <c r="B50" s="51"/>
      <c r="C50" s="58"/>
      <c r="D50" s="22"/>
      <c r="E50" s="80"/>
      <c r="F50" s="80"/>
      <c r="G50" s="52" t="s">
        <v>58</v>
      </c>
      <c r="H50" s="55">
        <v>1003</v>
      </c>
      <c r="I50" s="56" t="s">
        <v>118</v>
      </c>
      <c r="J50" s="55">
        <v>240</v>
      </c>
      <c r="K50" s="32">
        <v>17.8</v>
      </c>
      <c r="L50" s="32">
        <v>18.5</v>
      </c>
      <c r="M50" s="53">
        <v>19.2</v>
      </c>
      <c r="N50" s="68"/>
      <c r="O50" s="69"/>
      <c r="P50" s="69"/>
      <c r="Q50" s="69"/>
    </row>
    <row r="51" spans="1:17" x14ac:dyDescent="0.25">
      <c r="A51" s="65"/>
      <c r="B51" s="65"/>
      <c r="C51" s="64"/>
      <c r="D51" s="27"/>
      <c r="E51" s="28"/>
      <c r="F51" s="29"/>
      <c r="G51" s="26"/>
      <c r="H51" s="30">
        <v>1003</v>
      </c>
      <c r="I51" s="56" t="s">
        <v>118</v>
      </c>
      <c r="J51" s="30">
        <v>320</v>
      </c>
      <c r="K51" s="32">
        <v>1748.3</v>
      </c>
      <c r="L51" s="33">
        <v>1814.6</v>
      </c>
      <c r="M51" s="33">
        <v>1883.7</v>
      </c>
      <c r="N51" s="68"/>
      <c r="O51" s="69"/>
      <c r="P51" s="69"/>
      <c r="Q51" s="69"/>
    </row>
    <row r="52" spans="1:17" ht="72.599999999999994" customHeight="1" x14ac:dyDescent="0.25">
      <c r="A52" s="49">
        <v>8</v>
      </c>
      <c r="B52" s="51" t="s">
        <v>34</v>
      </c>
      <c r="C52" s="58" t="s">
        <v>13</v>
      </c>
      <c r="D52" s="77">
        <f>K52</f>
        <v>24468.7</v>
      </c>
      <c r="E52" s="77">
        <f t="shared" ref="E52:F52" si="13">L52</f>
        <v>27391</v>
      </c>
      <c r="F52" s="77">
        <f t="shared" si="13"/>
        <v>28492.600000000002</v>
      </c>
      <c r="G52" s="50"/>
      <c r="H52" s="50"/>
      <c r="I52" s="34"/>
      <c r="J52" s="50"/>
      <c r="K52" s="77">
        <f>K53+K54</f>
        <v>24468.7</v>
      </c>
      <c r="L52" s="77">
        <f t="shared" ref="L52:M52" si="14">L53+L54</f>
        <v>27391</v>
      </c>
      <c r="M52" s="77">
        <f t="shared" si="14"/>
        <v>28492.600000000002</v>
      </c>
      <c r="N52" s="68">
        <v>9456.4</v>
      </c>
      <c r="O52" s="69">
        <v>9827</v>
      </c>
      <c r="P52" s="69">
        <v>10213.5</v>
      </c>
      <c r="Q52" s="69"/>
    </row>
    <row r="53" spans="1:17" ht="63.75" x14ac:dyDescent="0.25">
      <c r="A53" s="49"/>
      <c r="B53" s="51"/>
      <c r="C53" s="58"/>
      <c r="D53" s="22"/>
      <c r="E53" s="80"/>
      <c r="F53" s="80"/>
      <c r="G53" s="23" t="s">
        <v>133</v>
      </c>
      <c r="H53" s="55">
        <v>1004</v>
      </c>
      <c r="I53" s="56" t="s">
        <v>117</v>
      </c>
      <c r="J53" s="55">
        <v>240</v>
      </c>
      <c r="K53" s="53">
        <v>236.5</v>
      </c>
      <c r="L53" s="53">
        <v>265</v>
      </c>
      <c r="M53" s="53">
        <v>275.39999999999998</v>
      </c>
      <c r="N53" s="68"/>
      <c r="O53" s="69"/>
      <c r="P53" s="69"/>
      <c r="Q53" s="69"/>
    </row>
    <row r="54" spans="1:17" x14ac:dyDescent="0.25">
      <c r="A54" s="49"/>
      <c r="B54" s="51"/>
      <c r="C54" s="58"/>
      <c r="D54" s="35"/>
      <c r="E54" s="80"/>
      <c r="F54" s="80"/>
      <c r="G54" s="50"/>
      <c r="H54" s="55">
        <v>1004</v>
      </c>
      <c r="I54" s="56" t="s">
        <v>117</v>
      </c>
      <c r="J54" s="55">
        <v>320</v>
      </c>
      <c r="K54" s="53">
        <v>24232.2</v>
      </c>
      <c r="L54" s="53">
        <v>27126</v>
      </c>
      <c r="M54" s="53">
        <v>28217.200000000001</v>
      </c>
      <c r="N54" s="68"/>
      <c r="O54" s="69"/>
      <c r="P54" s="69"/>
      <c r="Q54" s="69"/>
    </row>
    <row r="55" spans="1:17" ht="72.599999999999994" customHeight="1" x14ac:dyDescent="0.25">
      <c r="A55" s="49">
        <v>9</v>
      </c>
      <c r="B55" s="51" t="s">
        <v>34</v>
      </c>
      <c r="C55" s="58" t="s">
        <v>13</v>
      </c>
      <c r="D55" s="77">
        <f>K55</f>
        <v>3895.5</v>
      </c>
      <c r="E55" s="77">
        <f t="shared" ref="E55:F55" si="15">L55</f>
        <v>4053.4</v>
      </c>
      <c r="F55" s="77">
        <f t="shared" si="15"/>
        <v>4177.6000000000004</v>
      </c>
      <c r="G55" s="36"/>
      <c r="H55" s="36"/>
      <c r="I55" s="36"/>
      <c r="J55" s="36"/>
      <c r="K55" s="77">
        <f>K56+K57</f>
        <v>3895.5</v>
      </c>
      <c r="L55" s="77">
        <f t="shared" ref="L55:M55" si="16">L56+L57</f>
        <v>4053.4</v>
      </c>
      <c r="M55" s="77">
        <f t="shared" si="16"/>
        <v>4177.6000000000004</v>
      </c>
      <c r="N55" s="68">
        <v>4135.7</v>
      </c>
      <c r="O55" s="69">
        <v>4303.8999999999996</v>
      </c>
      <c r="P55" s="69">
        <v>4476</v>
      </c>
      <c r="Q55" s="69"/>
    </row>
    <row r="56" spans="1:17" ht="87" customHeight="1" x14ac:dyDescent="0.25">
      <c r="A56" s="49"/>
      <c r="B56" s="51"/>
      <c r="C56" s="58"/>
      <c r="D56" s="22"/>
      <c r="E56" s="80"/>
      <c r="F56" s="80"/>
      <c r="G56" s="52" t="s">
        <v>134</v>
      </c>
      <c r="H56" s="55">
        <v>1004</v>
      </c>
      <c r="I56" s="56" t="s">
        <v>116</v>
      </c>
      <c r="J56" s="55">
        <v>240</v>
      </c>
      <c r="K56" s="30">
        <v>42</v>
      </c>
      <c r="L56" s="53">
        <v>43</v>
      </c>
      <c r="M56" s="53">
        <v>44</v>
      </c>
      <c r="N56" s="68"/>
      <c r="O56" s="69"/>
      <c r="P56" s="69"/>
      <c r="Q56" s="69"/>
    </row>
    <row r="57" spans="1:17" x14ac:dyDescent="0.25">
      <c r="A57" s="65"/>
      <c r="B57" s="65"/>
      <c r="C57" s="64"/>
      <c r="D57" s="27"/>
      <c r="E57" s="28"/>
      <c r="F57" s="28"/>
      <c r="G57" s="26"/>
      <c r="H57" s="37">
        <v>1004</v>
      </c>
      <c r="I57" s="56" t="s">
        <v>116</v>
      </c>
      <c r="J57" s="37">
        <v>320</v>
      </c>
      <c r="K57" s="38">
        <v>3853.5</v>
      </c>
      <c r="L57" s="38">
        <v>4010.4</v>
      </c>
      <c r="M57" s="38">
        <v>4133.6000000000004</v>
      </c>
      <c r="N57" s="68"/>
      <c r="O57" s="69"/>
      <c r="P57" s="69"/>
      <c r="Q57" s="69"/>
    </row>
    <row r="58" spans="1:17" ht="70.900000000000006" customHeight="1" x14ac:dyDescent="0.25">
      <c r="A58" s="49">
        <v>10</v>
      </c>
      <c r="B58" s="51" t="s">
        <v>34</v>
      </c>
      <c r="C58" s="58" t="s">
        <v>13</v>
      </c>
      <c r="D58" s="77">
        <f>K58</f>
        <v>67750.2</v>
      </c>
      <c r="E58" s="77">
        <f t="shared" ref="E58:F58" si="17">L58</f>
        <v>70327.600000000006</v>
      </c>
      <c r="F58" s="77">
        <f t="shared" si="17"/>
        <v>73002.3</v>
      </c>
      <c r="G58" s="50"/>
      <c r="H58" s="55"/>
      <c r="I58" s="56"/>
      <c r="J58" s="55"/>
      <c r="K58" s="77">
        <f>K59+K60</f>
        <v>67750.2</v>
      </c>
      <c r="L58" s="77">
        <f t="shared" ref="L58:M58" si="18">L59+L60</f>
        <v>70327.600000000006</v>
      </c>
      <c r="M58" s="77">
        <f t="shared" si="18"/>
        <v>73002.3</v>
      </c>
      <c r="N58" s="68">
        <v>65901.8</v>
      </c>
      <c r="O58" s="69">
        <v>68412.100000000006</v>
      </c>
      <c r="P58" s="69">
        <v>71010.2</v>
      </c>
      <c r="Q58" s="69"/>
    </row>
    <row r="59" spans="1:17" ht="105" customHeight="1" x14ac:dyDescent="0.25">
      <c r="A59" s="49"/>
      <c r="B59" s="51"/>
      <c r="C59" s="58"/>
      <c r="D59" s="22"/>
      <c r="E59" s="80"/>
      <c r="F59" s="80"/>
      <c r="G59" s="23" t="s">
        <v>57</v>
      </c>
      <c r="H59" s="55">
        <v>1003</v>
      </c>
      <c r="I59" s="56" t="s">
        <v>115</v>
      </c>
      <c r="J59" s="55">
        <v>240</v>
      </c>
      <c r="K59" s="53">
        <v>745</v>
      </c>
      <c r="L59" s="53">
        <v>770</v>
      </c>
      <c r="M59" s="53">
        <v>800</v>
      </c>
      <c r="N59" s="68"/>
      <c r="O59" s="69"/>
      <c r="P59" s="69"/>
      <c r="Q59" s="69"/>
    </row>
    <row r="60" spans="1:17" ht="20.25" customHeight="1" x14ac:dyDescent="0.25">
      <c r="A60" s="49"/>
      <c r="B60" s="51"/>
      <c r="C60" s="58"/>
      <c r="D60" s="35"/>
      <c r="E60" s="80"/>
      <c r="F60" s="80"/>
      <c r="G60" s="50"/>
      <c r="H60" s="55">
        <v>1003</v>
      </c>
      <c r="I60" s="56" t="s">
        <v>115</v>
      </c>
      <c r="J60" s="55">
        <v>320</v>
      </c>
      <c r="K60" s="53">
        <v>67005.2</v>
      </c>
      <c r="L60" s="53">
        <v>69557.600000000006</v>
      </c>
      <c r="M60" s="53">
        <v>72202.3</v>
      </c>
      <c r="N60" s="68"/>
      <c r="O60" s="69"/>
      <c r="P60" s="69"/>
      <c r="Q60" s="69"/>
    </row>
    <row r="61" spans="1:17" ht="74.45" customHeight="1" x14ac:dyDescent="0.25">
      <c r="A61" s="49">
        <v>11</v>
      </c>
      <c r="B61" s="51" t="s">
        <v>34</v>
      </c>
      <c r="C61" s="58" t="s">
        <v>13</v>
      </c>
      <c r="D61" s="59">
        <f>K61</f>
        <v>116626.1</v>
      </c>
      <c r="E61" s="59">
        <f>L61</f>
        <v>129675.6</v>
      </c>
      <c r="F61" s="59">
        <f>M61</f>
        <v>141191.79999999999</v>
      </c>
      <c r="G61" s="50"/>
      <c r="H61" s="55"/>
      <c r="I61" s="56"/>
      <c r="J61" s="55"/>
      <c r="K61" s="59">
        <f>K62</f>
        <v>116626.1</v>
      </c>
      <c r="L61" s="59">
        <f t="shared" ref="L61:M61" si="19">L62</f>
        <v>129675.6</v>
      </c>
      <c r="M61" s="59">
        <f t="shared" si="19"/>
        <v>141191.79999999999</v>
      </c>
      <c r="N61" s="68">
        <v>104454.9</v>
      </c>
      <c r="O61" s="69">
        <v>110836.4</v>
      </c>
      <c r="P61" s="69">
        <v>117228.6</v>
      </c>
      <c r="Q61" s="69"/>
    </row>
    <row r="62" spans="1:17" ht="141.6" customHeight="1" x14ac:dyDescent="0.25">
      <c r="A62" s="49"/>
      <c r="B62" s="51"/>
      <c r="C62" s="58"/>
      <c r="D62" s="77"/>
      <c r="E62" s="80"/>
      <c r="F62" s="80"/>
      <c r="G62" s="25" t="s">
        <v>59</v>
      </c>
      <c r="H62" s="55">
        <v>1002</v>
      </c>
      <c r="I62" s="56" t="s">
        <v>114</v>
      </c>
      <c r="J62" s="55">
        <v>610</v>
      </c>
      <c r="K62" s="53">
        <v>116626.1</v>
      </c>
      <c r="L62" s="53">
        <v>129675.6</v>
      </c>
      <c r="M62" s="53">
        <v>141191.79999999999</v>
      </c>
      <c r="N62" s="68"/>
      <c r="O62" s="69"/>
      <c r="P62" s="69"/>
      <c r="Q62" s="69"/>
    </row>
    <row r="63" spans="1:17" ht="75" customHeight="1" x14ac:dyDescent="0.25">
      <c r="A63" s="49">
        <v>12</v>
      </c>
      <c r="B63" s="51" t="s">
        <v>34</v>
      </c>
      <c r="C63" s="64" t="s">
        <v>13</v>
      </c>
      <c r="D63" s="77">
        <f>K63</f>
        <v>26023.499999999996</v>
      </c>
      <c r="E63" s="77">
        <f t="shared" ref="E63:F63" si="20">L63</f>
        <v>26997.1</v>
      </c>
      <c r="F63" s="77">
        <f t="shared" si="20"/>
        <v>27927.300000000003</v>
      </c>
      <c r="G63" s="62"/>
      <c r="H63" s="30"/>
      <c r="I63" s="31"/>
      <c r="J63" s="30"/>
      <c r="K63" s="77">
        <f>K64+K69</f>
        <v>26023.499999999996</v>
      </c>
      <c r="L63" s="77">
        <f t="shared" ref="L63:M63" si="21">L64+L69</f>
        <v>26997.1</v>
      </c>
      <c r="M63" s="77">
        <f t="shared" si="21"/>
        <v>27927.300000000003</v>
      </c>
      <c r="N63" s="68"/>
      <c r="O63" s="69"/>
      <c r="P63" s="69"/>
      <c r="Q63" s="69"/>
    </row>
    <row r="64" spans="1:17" ht="21" customHeight="1" x14ac:dyDescent="0.25">
      <c r="A64" s="8"/>
      <c r="B64" s="12" t="s">
        <v>17</v>
      </c>
      <c r="C64" s="81"/>
      <c r="D64" s="40"/>
      <c r="E64" s="80"/>
      <c r="F64" s="80"/>
      <c r="G64" s="41"/>
      <c r="H64" s="80"/>
      <c r="I64" s="42"/>
      <c r="J64" s="80"/>
      <c r="K64" s="77">
        <f>K65+K66+K67+K68</f>
        <v>22929.399999999998</v>
      </c>
      <c r="L64" s="77">
        <f t="shared" ref="L64:M64" si="22">L65+L66+L67+L68</f>
        <v>23769.3</v>
      </c>
      <c r="M64" s="77">
        <f t="shared" si="22"/>
        <v>24571.600000000002</v>
      </c>
      <c r="N64" s="68">
        <v>20061.5</v>
      </c>
      <c r="O64" s="69">
        <v>20309</v>
      </c>
      <c r="P64" s="69">
        <v>20634.5</v>
      </c>
      <c r="Q64" s="69"/>
    </row>
    <row r="65" spans="1:17" ht="116.45" customHeight="1" x14ac:dyDescent="0.25">
      <c r="A65" s="65"/>
      <c r="B65" s="65"/>
      <c r="C65" s="13"/>
      <c r="D65" s="22"/>
      <c r="E65" s="28"/>
      <c r="F65" s="80"/>
      <c r="G65" s="26" t="s">
        <v>135</v>
      </c>
      <c r="H65" s="30">
        <v>1006</v>
      </c>
      <c r="I65" s="31" t="s">
        <v>113</v>
      </c>
      <c r="J65" s="30">
        <v>120</v>
      </c>
      <c r="K65" s="53">
        <v>21972.1</v>
      </c>
      <c r="L65" s="32">
        <v>22776.6</v>
      </c>
      <c r="M65" s="32">
        <v>23542</v>
      </c>
      <c r="N65" s="68"/>
      <c r="O65" s="69"/>
      <c r="P65" s="69"/>
      <c r="Q65" s="69"/>
    </row>
    <row r="66" spans="1:17" x14ac:dyDescent="0.25">
      <c r="A66" s="18"/>
      <c r="B66" s="51"/>
      <c r="C66" s="58"/>
      <c r="D66" s="35"/>
      <c r="E66" s="80"/>
      <c r="F66" s="80"/>
      <c r="G66" s="50"/>
      <c r="H66" s="55">
        <v>1006</v>
      </c>
      <c r="I66" s="31" t="s">
        <v>113</v>
      </c>
      <c r="J66" s="55">
        <v>240</v>
      </c>
      <c r="K66" s="53">
        <v>955.6</v>
      </c>
      <c r="L66" s="53">
        <v>991</v>
      </c>
      <c r="M66" s="53">
        <v>1027.9000000000001</v>
      </c>
      <c r="N66" s="68"/>
      <c r="O66" s="69"/>
      <c r="P66" s="69"/>
      <c r="Q66" s="69"/>
    </row>
    <row r="67" spans="1:17" x14ac:dyDescent="0.25">
      <c r="A67" s="18"/>
      <c r="B67" s="51"/>
      <c r="C67" s="58"/>
      <c r="D67" s="35"/>
      <c r="E67" s="80"/>
      <c r="F67" s="80"/>
      <c r="G67" s="50"/>
      <c r="H67" s="55">
        <v>1006</v>
      </c>
      <c r="I67" s="31" t="s">
        <v>113</v>
      </c>
      <c r="J67" s="55">
        <v>320</v>
      </c>
      <c r="K67" s="53">
        <v>0</v>
      </c>
      <c r="L67" s="53">
        <v>0</v>
      </c>
      <c r="M67" s="53">
        <v>0</v>
      </c>
      <c r="N67" s="68"/>
      <c r="O67" s="69"/>
      <c r="P67" s="69"/>
      <c r="Q67" s="69"/>
    </row>
    <row r="68" spans="1:17" x14ac:dyDescent="0.25">
      <c r="A68" s="18"/>
      <c r="B68" s="51"/>
      <c r="C68" s="58"/>
      <c r="D68" s="35"/>
      <c r="E68" s="80"/>
      <c r="F68" s="80"/>
      <c r="G68" s="50"/>
      <c r="H68" s="55">
        <v>1006</v>
      </c>
      <c r="I68" s="31" t="s">
        <v>113</v>
      </c>
      <c r="J68" s="55">
        <v>850</v>
      </c>
      <c r="K68" s="53">
        <v>1.7</v>
      </c>
      <c r="L68" s="53">
        <v>1.7</v>
      </c>
      <c r="M68" s="53">
        <v>1.7</v>
      </c>
      <c r="N68" s="68"/>
      <c r="O68" s="69"/>
      <c r="P68" s="69"/>
      <c r="Q68" s="69"/>
    </row>
    <row r="69" spans="1:17" x14ac:dyDescent="0.25">
      <c r="A69" s="8"/>
      <c r="B69" s="79" t="s">
        <v>18</v>
      </c>
      <c r="C69" s="81"/>
      <c r="D69" s="40"/>
      <c r="E69" s="80"/>
      <c r="F69" s="80"/>
      <c r="G69" s="41"/>
      <c r="H69" s="41"/>
      <c r="I69" s="43"/>
      <c r="J69" s="41"/>
      <c r="K69" s="77">
        <f>K70</f>
        <v>3094.1</v>
      </c>
      <c r="L69" s="77">
        <f>L70</f>
        <v>3227.8</v>
      </c>
      <c r="M69" s="77">
        <f>M70</f>
        <v>3355.7</v>
      </c>
      <c r="N69" s="68">
        <v>2558.6</v>
      </c>
      <c r="O69" s="69">
        <v>2583.8000000000002</v>
      </c>
      <c r="P69" s="69">
        <v>2685.8</v>
      </c>
      <c r="Q69" s="69"/>
    </row>
    <row r="70" spans="1:17" x14ac:dyDescent="0.25">
      <c r="A70" s="18"/>
      <c r="B70" s="51"/>
      <c r="C70" s="58"/>
      <c r="D70" s="35"/>
      <c r="E70" s="80"/>
      <c r="F70" s="80"/>
      <c r="G70" s="50"/>
      <c r="H70" s="55">
        <v>1006</v>
      </c>
      <c r="I70" s="31" t="s">
        <v>113</v>
      </c>
      <c r="J70" s="44">
        <v>620</v>
      </c>
      <c r="K70" s="45">
        <v>3094.1</v>
      </c>
      <c r="L70" s="45">
        <v>3227.8</v>
      </c>
      <c r="M70" s="45">
        <v>3355.7</v>
      </c>
      <c r="N70" s="68"/>
      <c r="O70" s="69"/>
      <c r="P70" s="69"/>
      <c r="Q70" s="69"/>
    </row>
    <row r="71" spans="1:17" ht="73.150000000000006" customHeight="1" x14ac:dyDescent="0.25">
      <c r="A71" s="18">
        <v>13</v>
      </c>
      <c r="B71" s="51" t="s">
        <v>34</v>
      </c>
      <c r="C71" s="58" t="s">
        <v>13</v>
      </c>
      <c r="D71" s="77">
        <f>K71</f>
        <v>1644</v>
      </c>
      <c r="E71" s="77">
        <f t="shared" ref="E71:F71" si="23">L71</f>
        <v>1715.9</v>
      </c>
      <c r="F71" s="77">
        <f t="shared" si="23"/>
        <v>1784.5</v>
      </c>
      <c r="G71" s="50"/>
      <c r="H71" s="55"/>
      <c r="I71" s="56"/>
      <c r="J71" s="55"/>
      <c r="K71" s="77">
        <f>K72+K73</f>
        <v>1644</v>
      </c>
      <c r="L71" s="77">
        <f t="shared" ref="L71:M71" si="24">L72+L73</f>
        <v>1715.9</v>
      </c>
      <c r="M71" s="77">
        <f t="shared" si="24"/>
        <v>1784.5</v>
      </c>
      <c r="N71" s="68"/>
      <c r="O71" s="69"/>
      <c r="P71" s="69"/>
      <c r="Q71" s="69"/>
    </row>
    <row r="72" spans="1:17" ht="144" customHeight="1" x14ac:dyDescent="0.25">
      <c r="A72" s="18"/>
      <c r="B72" s="51"/>
      <c r="C72" s="58"/>
      <c r="D72" s="35"/>
      <c r="E72" s="80"/>
      <c r="F72" s="80"/>
      <c r="G72" s="57" t="s">
        <v>139</v>
      </c>
      <c r="H72" s="56" t="s">
        <v>24</v>
      </c>
      <c r="I72" s="56" t="s">
        <v>112</v>
      </c>
      <c r="J72" s="55">
        <v>120</v>
      </c>
      <c r="K72" s="53">
        <v>1644</v>
      </c>
      <c r="L72" s="53">
        <v>1715.9</v>
      </c>
      <c r="M72" s="53">
        <v>1784.5</v>
      </c>
      <c r="N72" s="68">
        <v>1374.9</v>
      </c>
      <c r="O72" s="69">
        <v>1388.6</v>
      </c>
      <c r="P72" s="69">
        <v>1444.1</v>
      </c>
      <c r="Q72" s="69"/>
    </row>
    <row r="73" spans="1:17" x14ac:dyDescent="0.25">
      <c r="A73" s="49"/>
      <c r="B73" s="51"/>
      <c r="C73" s="58"/>
      <c r="D73" s="35"/>
      <c r="E73" s="80"/>
      <c r="F73" s="80"/>
      <c r="G73" s="50"/>
      <c r="H73" s="56" t="s">
        <v>24</v>
      </c>
      <c r="I73" s="56" t="s">
        <v>112</v>
      </c>
      <c r="J73" s="55">
        <v>240</v>
      </c>
      <c r="K73" s="53">
        <v>0</v>
      </c>
      <c r="L73" s="53">
        <v>0</v>
      </c>
      <c r="M73" s="53">
        <v>0</v>
      </c>
      <c r="N73" s="68"/>
      <c r="O73" s="69"/>
      <c r="P73" s="69"/>
      <c r="Q73" s="69"/>
    </row>
    <row r="74" spans="1:17" ht="63.75" x14ac:dyDescent="0.25">
      <c r="A74" s="49">
        <v>14</v>
      </c>
      <c r="B74" s="51" t="s">
        <v>34</v>
      </c>
      <c r="C74" s="58" t="s">
        <v>13</v>
      </c>
      <c r="D74" s="77">
        <f>K74</f>
        <v>157.69999999999999</v>
      </c>
      <c r="E74" s="77">
        <f t="shared" ref="E74:F74" si="25">L74</f>
        <v>157.69999999999999</v>
      </c>
      <c r="F74" s="77">
        <f t="shared" si="25"/>
        <v>157.69999999999999</v>
      </c>
      <c r="G74" s="50"/>
      <c r="H74" s="55"/>
      <c r="I74" s="56"/>
      <c r="J74" s="55"/>
      <c r="K74" s="77">
        <f>K75+K76</f>
        <v>157.69999999999999</v>
      </c>
      <c r="L74" s="77">
        <f t="shared" ref="L74:M74" si="26">L75+L76</f>
        <v>157.69999999999999</v>
      </c>
      <c r="M74" s="77">
        <f t="shared" si="26"/>
        <v>157.69999999999999</v>
      </c>
      <c r="N74" s="68">
        <v>156.5</v>
      </c>
      <c r="O74" s="69">
        <v>156.5</v>
      </c>
      <c r="P74" s="69">
        <v>156.5</v>
      </c>
      <c r="Q74" s="69"/>
    </row>
    <row r="75" spans="1:17" ht="99.6" customHeight="1" x14ac:dyDescent="0.25">
      <c r="A75" s="49"/>
      <c r="B75" s="51"/>
      <c r="C75" s="58"/>
      <c r="D75" s="22"/>
      <c r="E75" s="80"/>
      <c r="F75" s="80"/>
      <c r="G75" s="57" t="s">
        <v>136</v>
      </c>
      <c r="H75" s="56" t="s">
        <v>23</v>
      </c>
      <c r="I75" s="56" t="s">
        <v>111</v>
      </c>
      <c r="J75" s="55">
        <v>120</v>
      </c>
      <c r="K75" s="53">
        <v>145.69999999999999</v>
      </c>
      <c r="L75" s="53">
        <v>145.69999999999999</v>
      </c>
      <c r="M75" s="53">
        <v>145.69999999999999</v>
      </c>
      <c r="N75" s="68"/>
      <c r="O75" s="69"/>
      <c r="P75" s="69"/>
      <c r="Q75" s="69"/>
    </row>
    <row r="76" spans="1:17" x14ac:dyDescent="0.25">
      <c r="A76" s="49"/>
      <c r="B76" s="51"/>
      <c r="C76" s="58"/>
      <c r="D76" s="35"/>
      <c r="E76" s="80"/>
      <c r="F76" s="80"/>
      <c r="G76" s="50"/>
      <c r="H76" s="56" t="s">
        <v>23</v>
      </c>
      <c r="I76" s="56" t="s">
        <v>111</v>
      </c>
      <c r="J76" s="55">
        <v>240</v>
      </c>
      <c r="K76" s="53">
        <v>12</v>
      </c>
      <c r="L76" s="53">
        <v>12</v>
      </c>
      <c r="M76" s="53">
        <v>12</v>
      </c>
      <c r="N76" s="68"/>
      <c r="O76" s="69"/>
      <c r="P76" s="69"/>
      <c r="Q76" s="69"/>
    </row>
    <row r="77" spans="1:17" ht="34.15" customHeight="1" x14ac:dyDescent="0.25">
      <c r="A77" s="49">
        <v>15</v>
      </c>
      <c r="B77" s="57" t="s">
        <v>40</v>
      </c>
      <c r="C77" s="58" t="s">
        <v>30</v>
      </c>
      <c r="D77" s="77">
        <f>K77</f>
        <v>3383.6</v>
      </c>
      <c r="E77" s="77">
        <f t="shared" ref="E77:F77" si="27">L77</f>
        <v>3424.9</v>
      </c>
      <c r="F77" s="77">
        <f t="shared" si="27"/>
        <v>3424.9</v>
      </c>
      <c r="G77" s="55"/>
      <c r="H77" s="55"/>
      <c r="I77" s="56"/>
      <c r="J77" s="55"/>
      <c r="K77" s="77">
        <f>K78+K79</f>
        <v>3383.6</v>
      </c>
      <c r="L77" s="77">
        <f t="shared" ref="L77:M77" si="28">L78+L79</f>
        <v>3424.9</v>
      </c>
      <c r="M77" s="77">
        <f t="shared" si="28"/>
        <v>3424.9</v>
      </c>
      <c r="N77" s="68"/>
      <c r="O77" s="69"/>
      <c r="P77" s="69"/>
      <c r="Q77" s="69"/>
    </row>
    <row r="78" spans="1:17" ht="409.6" hidden="1" customHeight="1" x14ac:dyDescent="0.25">
      <c r="A78" s="49"/>
      <c r="B78" s="51"/>
      <c r="C78" s="58"/>
      <c r="D78" s="77"/>
      <c r="E78" s="77"/>
      <c r="F78" s="77"/>
      <c r="G78" s="25" t="s">
        <v>137</v>
      </c>
      <c r="H78" s="56" t="s">
        <v>25</v>
      </c>
      <c r="I78" s="56" t="s">
        <v>110</v>
      </c>
      <c r="J78" s="55">
        <v>810</v>
      </c>
      <c r="K78" s="53"/>
      <c r="L78" s="53"/>
      <c r="M78" s="53"/>
      <c r="N78" s="68">
        <v>4701.6000000000004</v>
      </c>
      <c r="O78" s="69">
        <v>4620.5</v>
      </c>
      <c r="P78" s="69">
        <v>4936.7</v>
      </c>
      <c r="Q78" s="69"/>
    </row>
    <row r="79" spans="1:17" ht="299.45" customHeight="1" x14ac:dyDescent="0.25">
      <c r="A79" s="49"/>
      <c r="B79" s="51"/>
      <c r="C79" s="58"/>
      <c r="D79" s="35"/>
      <c r="E79" s="80"/>
      <c r="F79" s="80"/>
      <c r="G79" s="39" t="s">
        <v>60</v>
      </c>
      <c r="H79" s="56" t="s">
        <v>25</v>
      </c>
      <c r="I79" s="56" t="s">
        <v>109</v>
      </c>
      <c r="J79" s="55">
        <v>810</v>
      </c>
      <c r="K79" s="75">
        <v>3383.6</v>
      </c>
      <c r="L79" s="55">
        <v>3424.9</v>
      </c>
      <c r="M79" s="55">
        <v>3424.9</v>
      </c>
      <c r="N79" s="68">
        <v>2661.8</v>
      </c>
      <c r="O79" s="69">
        <v>2615.9</v>
      </c>
      <c r="P79" s="69">
        <v>2794.9</v>
      </c>
      <c r="Q79" s="69"/>
    </row>
    <row r="80" spans="1:17" ht="70.900000000000006" hidden="1" customHeight="1" x14ac:dyDescent="0.25">
      <c r="A80" s="49">
        <v>16</v>
      </c>
      <c r="B80" s="51" t="s">
        <v>34</v>
      </c>
      <c r="C80" s="58" t="s">
        <v>29</v>
      </c>
      <c r="D80" s="40">
        <f>K80</f>
        <v>0</v>
      </c>
      <c r="E80" s="40">
        <f t="shared" ref="E80:F80" si="29">L80</f>
        <v>0</v>
      </c>
      <c r="F80" s="40">
        <f t="shared" si="29"/>
        <v>0</v>
      </c>
      <c r="G80" s="39"/>
      <c r="H80" s="56"/>
      <c r="I80" s="56"/>
      <c r="J80" s="55"/>
      <c r="K80" s="77">
        <f>K81</f>
        <v>0</v>
      </c>
      <c r="L80" s="77">
        <f t="shared" ref="L80:M80" si="30">L81</f>
        <v>0</v>
      </c>
      <c r="M80" s="77">
        <f t="shared" si="30"/>
        <v>0</v>
      </c>
      <c r="N80" s="68"/>
      <c r="O80" s="69"/>
      <c r="P80" s="69"/>
      <c r="Q80" s="69"/>
    </row>
    <row r="81" spans="1:17" ht="197.45" hidden="1" customHeight="1" x14ac:dyDescent="0.25">
      <c r="A81" s="49"/>
      <c r="B81" s="51"/>
      <c r="C81" s="58"/>
      <c r="D81" s="35"/>
      <c r="E81" s="80"/>
      <c r="F81" s="80"/>
      <c r="G81" s="39" t="s">
        <v>138</v>
      </c>
      <c r="H81" s="56" t="s">
        <v>25</v>
      </c>
      <c r="I81" s="56" t="s">
        <v>108</v>
      </c>
      <c r="J81" s="55">
        <v>810</v>
      </c>
      <c r="K81" s="53">
        <f>4190.2-4190.2</f>
        <v>0</v>
      </c>
      <c r="L81" s="53">
        <v>0</v>
      </c>
      <c r="M81" s="53">
        <v>0</v>
      </c>
      <c r="N81" s="68">
        <v>4190.2</v>
      </c>
      <c r="O81" s="69">
        <v>0</v>
      </c>
      <c r="P81" s="69">
        <v>0</v>
      </c>
      <c r="Q81" s="69"/>
    </row>
    <row r="82" spans="1:17" ht="74.45" customHeight="1" x14ac:dyDescent="0.25">
      <c r="A82" s="49">
        <v>16</v>
      </c>
      <c r="B82" s="51" t="s">
        <v>34</v>
      </c>
      <c r="C82" s="58" t="s">
        <v>22</v>
      </c>
      <c r="D82" s="77">
        <f>K82</f>
        <v>2555.1000000000004</v>
      </c>
      <c r="E82" s="77">
        <f t="shared" ref="E82:F82" si="31">L82</f>
        <v>2662.9</v>
      </c>
      <c r="F82" s="77">
        <f t="shared" si="31"/>
        <v>2765.8</v>
      </c>
      <c r="G82" s="50"/>
      <c r="H82" s="55"/>
      <c r="I82" s="56"/>
      <c r="J82" s="55"/>
      <c r="K82" s="77">
        <f>K83+K84</f>
        <v>2555.1000000000004</v>
      </c>
      <c r="L82" s="77">
        <f t="shared" ref="L82:M82" si="32">L83+L84</f>
        <v>2662.9</v>
      </c>
      <c r="M82" s="77">
        <f t="shared" si="32"/>
        <v>2765.8</v>
      </c>
      <c r="N82" s="68">
        <v>2169.6</v>
      </c>
      <c r="O82" s="69">
        <v>2190.5</v>
      </c>
      <c r="P82" s="69">
        <v>2274.5</v>
      </c>
      <c r="Q82" s="69"/>
    </row>
    <row r="83" spans="1:17" ht="163.15" customHeight="1" x14ac:dyDescent="0.25">
      <c r="A83" s="49"/>
      <c r="B83" s="51"/>
      <c r="C83" s="58"/>
      <c r="D83" s="22"/>
      <c r="E83" s="80"/>
      <c r="F83" s="80"/>
      <c r="G83" s="50" t="s">
        <v>61</v>
      </c>
      <c r="H83" s="56" t="s">
        <v>25</v>
      </c>
      <c r="I83" s="56" t="s">
        <v>107</v>
      </c>
      <c r="J83" s="55">
        <v>120</v>
      </c>
      <c r="K83" s="53">
        <v>2466.3000000000002</v>
      </c>
      <c r="L83" s="53">
        <v>2574.1</v>
      </c>
      <c r="M83" s="53">
        <v>2677</v>
      </c>
      <c r="N83" s="68"/>
      <c r="O83" s="69"/>
      <c r="P83" s="69"/>
      <c r="Q83" s="69"/>
    </row>
    <row r="84" spans="1:17" x14ac:dyDescent="0.25">
      <c r="A84" s="49"/>
      <c r="B84" s="51"/>
      <c r="C84" s="58"/>
      <c r="D84" s="35"/>
      <c r="E84" s="80"/>
      <c r="F84" s="80"/>
      <c r="G84" s="50"/>
      <c r="H84" s="56" t="s">
        <v>25</v>
      </c>
      <c r="I84" s="56" t="s">
        <v>107</v>
      </c>
      <c r="J84" s="55">
        <v>240</v>
      </c>
      <c r="K84" s="53">
        <v>88.8</v>
      </c>
      <c r="L84" s="53">
        <v>88.8</v>
      </c>
      <c r="M84" s="53">
        <v>88.8</v>
      </c>
      <c r="N84" s="68"/>
      <c r="O84" s="69"/>
      <c r="P84" s="69"/>
      <c r="Q84" s="69"/>
    </row>
    <row r="85" spans="1:17" ht="63.75" x14ac:dyDescent="0.25">
      <c r="A85" s="49">
        <v>17</v>
      </c>
      <c r="B85" s="51" t="s">
        <v>34</v>
      </c>
      <c r="C85" s="58" t="s">
        <v>13</v>
      </c>
      <c r="D85" s="77">
        <f>K85</f>
        <v>852.4</v>
      </c>
      <c r="E85" s="77">
        <f t="shared" ref="E85:F85" si="33">L85</f>
        <v>888.3</v>
      </c>
      <c r="F85" s="77">
        <f t="shared" si="33"/>
        <v>922.6</v>
      </c>
      <c r="G85" s="50"/>
      <c r="H85" s="55"/>
      <c r="I85" s="56"/>
      <c r="J85" s="55"/>
      <c r="K85" s="77">
        <f>K86+K87</f>
        <v>852.4</v>
      </c>
      <c r="L85" s="77">
        <f t="shared" ref="L85:M85" si="34">L86+L87</f>
        <v>888.3</v>
      </c>
      <c r="M85" s="77">
        <f t="shared" si="34"/>
        <v>922.6</v>
      </c>
      <c r="N85" s="68"/>
      <c r="O85" s="69"/>
      <c r="P85" s="69"/>
      <c r="Q85" s="69"/>
    </row>
    <row r="86" spans="1:17" ht="62.45" customHeight="1" x14ac:dyDescent="0.25">
      <c r="A86" s="49"/>
      <c r="B86" s="51"/>
      <c r="C86" s="58"/>
      <c r="D86" s="22"/>
      <c r="E86" s="80"/>
      <c r="F86" s="80"/>
      <c r="G86" s="57" t="s">
        <v>62</v>
      </c>
      <c r="H86" s="56" t="s">
        <v>26</v>
      </c>
      <c r="I86" s="56" t="s">
        <v>106</v>
      </c>
      <c r="J86" s="55">
        <v>120</v>
      </c>
      <c r="K86" s="53">
        <v>822</v>
      </c>
      <c r="L86" s="55">
        <v>857.9</v>
      </c>
      <c r="M86" s="53">
        <v>892.2</v>
      </c>
      <c r="N86" s="68">
        <v>717.8</v>
      </c>
      <c r="O86" s="69">
        <v>724.7</v>
      </c>
      <c r="P86" s="69">
        <v>752.4</v>
      </c>
      <c r="Q86" s="69"/>
    </row>
    <row r="87" spans="1:17" x14ac:dyDescent="0.25">
      <c r="A87" s="49"/>
      <c r="B87" s="51"/>
      <c r="C87" s="58"/>
      <c r="D87" s="35"/>
      <c r="E87" s="80"/>
      <c r="F87" s="80"/>
      <c r="G87" s="50"/>
      <c r="H87" s="56" t="s">
        <v>26</v>
      </c>
      <c r="I87" s="56" t="s">
        <v>106</v>
      </c>
      <c r="J87" s="55">
        <v>240</v>
      </c>
      <c r="K87" s="55">
        <v>30.4</v>
      </c>
      <c r="L87" s="55">
        <v>30.4</v>
      </c>
      <c r="M87" s="55">
        <v>30.4</v>
      </c>
      <c r="N87" s="68"/>
      <c r="O87" s="69"/>
      <c r="P87" s="69"/>
      <c r="Q87" s="69"/>
    </row>
    <row r="88" spans="1:17" ht="63.75" x14ac:dyDescent="0.25">
      <c r="A88" s="49">
        <v>18</v>
      </c>
      <c r="B88" s="51" t="s">
        <v>34</v>
      </c>
      <c r="C88" s="58" t="s">
        <v>13</v>
      </c>
      <c r="D88" s="77">
        <f>K88</f>
        <v>842</v>
      </c>
      <c r="E88" s="77">
        <f t="shared" ref="E88:F88" si="35">L88</f>
        <v>877.9</v>
      </c>
      <c r="F88" s="77">
        <f t="shared" si="35"/>
        <v>912.2</v>
      </c>
      <c r="G88" s="50"/>
      <c r="H88" s="56"/>
      <c r="I88" s="56"/>
      <c r="J88" s="55"/>
      <c r="K88" s="77">
        <f>K89+K90</f>
        <v>842</v>
      </c>
      <c r="L88" s="77">
        <f t="shared" ref="L88:M88" si="36">L89+L90</f>
        <v>877.9</v>
      </c>
      <c r="M88" s="77">
        <f t="shared" si="36"/>
        <v>912.2</v>
      </c>
      <c r="N88" s="68"/>
      <c r="O88" s="69"/>
      <c r="P88" s="69"/>
      <c r="Q88" s="69"/>
    </row>
    <row r="89" spans="1:17" ht="85.9" customHeight="1" x14ac:dyDescent="0.25">
      <c r="A89" s="49"/>
      <c r="B89" s="51"/>
      <c r="C89" s="58"/>
      <c r="D89" s="22"/>
      <c r="E89" s="80"/>
      <c r="F89" s="80"/>
      <c r="G89" s="57" t="s">
        <v>63</v>
      </c>
      <c r="H89" s="56" t="s">
        <v>26</v>
      </c>
      <c r="I89" s="56" t="s">
        <v>105</v>
      </c>
      <c r="J89" s="55">
        <v>120</v>
      </c>
      <c r="K89" s="53">
        <v>822</v>
      </c>
      <c r="L89" s="55">
        <v>857.9</v>
      </c>
      <c r="M89" s="53">
        <v>892.2</v>
      </c>
      <c r="N89" s="68">
        <v>707.4</v>
      </c>
      <c r="O89" s="69">
        <v>714.3</v>
      </c>
      <c r="P89" s="69">
        <v>742</v>
      </c>
      <c r="Q89" s="69"/>
    </row>
    <row r="90" spans="1:17" x14ac:dyDescent="0.25">
      <c r="A90" s="49"/>
      <c r="B90" s="51"/>
      <c r="C90" s="58"/>
      <c r="D90" s="35"/>
      <c r="E90" s="80"/>
      <c r="F90" s="80"/>
      <c r="G90" s="50"/>
      <c r="H90" s="56" t="s">
        <v>26</v>
      </c>
      <c r="I90" s="56" t="s">
        <v>105</v>
      </c>
      <c r="J90" s="55">
        <v>240</v>
      </c>
      <c r="K90" s="53">
        <v>20</v>
      </c>
      <c r="L90" s="53">
        <v>20</v>
      </c>
      <c r="M90" s="53">
        <v>20</v>
      </c>
      <c r="N90" s="68"/>
      <c r="O90" s="69"/>
      <c r="P90" s="69"/>
      <c r="Q90" s="69"/>
    </row>
    <row r="91" spans="1:17" ht="76.900000000000006" customHeight="1" x14ac:dyDescent="0.25">
      <c r="A91" s="49">
        <v>19</v>
      </c>
      <c r="B91" s="51" t="s">
        <v>34</v>
      </c>
      <c r="C91" s="58" t="s">
        <v>13</v>
      </c>
      <c r="D91" s="77">
        <f>K91</f>
        <v>443.40000000000003</v>
      </c>
      <c r="E91" s="77">
        <f t="shared" ref="E91:F91" si="37">L91</f>
        <v>461.2</v>
      </c>
      <c r="F91" s="77">
        <f t="shared" si="37"/>
        <v>479.59999999999997</v>
      </c>
      <c r="G91" s="50"/>
      <c r="H91" s="56"/>
      <c r="I91" s="56"/>
      <c r="J91" s="55"/>
      <c r="K91" s="77">
        <f>K92+K93</f>
        <v>443.40000000000003</v>
      </c>
      <c r="L91" s="77">
        <f t="shared" ref="L91:M91" si="38">L92+L93</f>
        <v>461.2</v>
      </c>
      <c r="M91" s="77">
        <f t="shared" si="38"/>
        <v>479.59999999999997</v>
      </c>
      <c r="N91" s="68">
        <v>413.1</v>
      </c>
      <c r="O91" s="69">
        <v>429.6</v>
      </c>
      <c r="P91" s="69">
        <v>446.7</v>
      </c>
      <c r="Q91" s="69"/>
    </row>
    <row r="92" spans="1:17" ht="63.75" x14ac:dyDescent="0.25">
      <c r="A92" s="49"/>
      <c r="B92" s="51"/>
      <c r="C92" s="58"/>
      <c r="D92" s="35"/>
      <c r="E92" s="80"/>
      <c r="F92" s="80"/>
      <c r="G92" s="23" t="s">
        <v>64</v>
      </c>
      <c r="H92" s="55">
        <v>1003</v>
      </c>
      <c r="I92" s="56" t="s">
        <v>104</v>
      </c>
      <c r="J92" s="55">
        <v>240</v>
      </c>
      <c r="K92" s="53">
        <v>4.3</v>
      </c>
      <c r="L92" s="53">
        <v>4.5</v>
      </c>
      <c r="M92" s="53">
        <v>4.7</v>
      </c>
      <c r="N92" s="68"/>
      <c r="O92" s="69"/>
      <c r="P92" s="69"/>
      <c r="Q92" s="69"/>
    </row>
    <row r="93" spans="1:17" x14ac:dyDescent="0.25">
      <c r="A93" s="49"/>
      <c r="B93" s="51"/>
      <c r="C93" s="58"/>
      <c r="D93" s="22"/>
      <c r="E93" s="80"/>
      <c r="F93" s="80"/>
      <c r="G93" s="50"/>
      <c r="H93" s="55">
        <v>1003</v>
      </c>
      <c r="I93" s="56" t="s">
        <v>104</v>
      </c>
      <c r="J93" s="55">
        <v>320</v>
      </c>
      <c r="K93" s="53">
        <v>439.1</v>
      </c>
      <c r="L93" s="53">
        <v>456.7</v>
      </c>
      <c r="M93" s="53">
        <v>474.9</v>
      </c>
      <c r="N93" s="68"/>
      <c r="O93" s="69"/>
      <c r="P93" s="69"/>
      <c r="Q93" s="69"/>
    </row>
    <row r="94" spans="1:17" ht="77.45" customHeight="1" x14ac:dyDescent="0.25">
      <c r="A94" s="49">
        <v>20</v>
      </c>
      <c r="B94" s="51" t="s">
        <v>34</v>
      </c>
      <c r="C94" s="58" t="s">
        <v>13</v>
      </c>
      <c r="D94" s="77">
        <f>K94</f>
        <v>8852.9</v>
      </c>
      <c r="E94" s="77">
        <f t="shared" ref="E94:F94" si="39">L94</f>
        <v>9222.1</v>
      </c>
      <c r="F94" s="77">
        <f t="shared" si="39"/>
        <v>9605.5</v>
      </c>
      <c r="G94" s="50"/>
      <c r="H94" s="55"/>
      <c r="I94" s="56"/>
      <c r="J94" s="55"/>
      <c r="K94" s="77">
        <f>K95+K96</f>
        <v>8852.9</v>
      </c>
      <c r="L94" s="77">
        <f t="shared" ref="L94:M94" si="40">L95+L96</f>
        <v>9222.1</v>
      </c>
      <c r="M94" s="77">
        <f t="shared" si="40"/>
        <v>9605.5</v>
      </c>
      <c r="N94" s="68">
        <v>8292.6</v>
      </c>
      <c r="O94" s="69">
        <v>8616</v>
      </c>
      <c r="P94" s="69">
        <v>8952.9</v>
      </c>
      <c r="Q94" s="69"/>
    </row>
    <row r="95" spans="1:17" ht="150.6" customHeight="1" x14ac:dyDescent="0.25">
      <c r="A95" s="49"/>
      <c r="B95" s="51"/>
      <c r="C95" s="58"/>
      <c r="D95" s="22"/>
      <c r="E95" s="55"/>
      <c r="F95" s="55"/>
      <c r="G95" s="26" t="s">
        <v>65</v>
      </c>
      <c r="H95" s="55">
        <v>1003</v>
      </c>
      <c r="I95" s="56" t="s">
        <v>103</v>
      </c>
      <c r="J95" s="55">
        <v>240</v>
      </c>
      <c r="K95" s="53">
        <v>118</v>
      </c>
      <c r="L95" s="53">
        <v>122</v>
      </c>
      <c r="M95" s="53">
        <v>122</v>
      </c>
      <c r="N95" s="68"/>
      <c r="O95" s="69"/>
      <c r="P95" s="69"/>
      <c r="Q95" s="69"/>
    </row>
    <row r="96" spans="1:17" x14ac:dyDescent="0.25">
      <c r="A96" s="49"/>
      <c r="B96" s="51"/>
      <c r="C96" s="58"/>
      <c r="D96" s="35"/>
      <c r="E96" s="80"/>
      <c r="F96" s="80"/>
      <c r="G96" s="50"/>
      <c r="H96" s="55">
        <v>1003</v>
      </c>
      <c r="I96" s="56" t="s">
        <v>103</v>
      </c>
      <c r="J96" s="55">
        <v>320</v>
      </c>
      <c r="K96" s="53">
        <v>8734.9</v>
      </c>
      <c r="L96" s="53">
        <v>9100.1</v>
      </c>
      <c r="M96" s="53">
        <v>9483.5</v>
      </c>
      <c r="N96" s="68"/>
      <c r="O96" s="69"/>
      <c r="P96" s="69"/>
      <c r="Q96" s="69"/>
    </row>
    <row r="97" spans="1:93" ht="63.75" x14ac:dyDescent="0.25">
      <c r="A97" s="49">
        <v>21</v>
      </c>
      <c r="B97" s="51" t="s">
        <v>34</v>
      </c>
      <c r="C97" s="58" t="s">
        <v>13</v>
      </c>
      <c r="D97" s="77">
        <f>K97</f>
        <v>389.5</v>
      </c>
      <c r="E97" s="77">
        <f t="shared" ref="E97:F97" si="41">L97</f>
        <v>405.09999999999997</v>
      </c>
      <c r="F97" s="77">
        <f t="shared" si="41"/>
        <v>421.3</v>
      </c>
      <c r="G97" s="50"/>
      <c r="H97" s="55"/>
      <c r="I97" s="56"/>
      <c r="J97" s="55"/>
      <c r="K97" s="77">
        <f>K98+K99</f>
        <v>389.5</v>
      </c>
      <c r="L97" s="77">
        <f t="shared" ref="L97:M97" si="42">L98+L99</f>
        <v>405.09999999999997</v>
      </c>
      <c r="M97" s="77">
        <f t="shared" si="42"/>
        <v>421.3</v>
      </c>
      <c r="N97" s="68">
        <v>11707.5</v>
      </c>
      <c r="O97" s="69">
        <v>12175.8</v>
      </c>
      <c r="P97" s="69">
        <v>12662.8</v>
      </c>
      <c r="Q97" s="69"/>
    </row>
    <row r="98" spans="1:93" ht="140.25" x14ac:dyDescent="0.25">
      <c r="A98" s="49"/>
      <c r="B98" s="51"/>
      <c r="C98" s="58"/>
      <c r="D98" s="22"/>
      <c r="E98" s="77"/>
      <c r="F98" s="77"/>
      <c r="G98" s="57" t="s">
        <v>141</v>
      </c>
      <c r="H98" s="56" t="s">
        <v>24</v>
      </c>
      <c r="I98" s="56" t="s">
        <v>140</v>
      </c>
      <c r="J98" s="55">
        <v>320</v>
      </c>
      <c r="K98" s="53">
        <v>385.7</v>
      </c>
      <c r="L98" s="53">
        <v>401.2</v>
      </c>
      <c r="M98" s="53">
        <v>417.2</v>
      </c>
      <c r="N98" s="68"/>
      <c r="O98" s="69"/>
      <c r="P98" s="69"/>
      <c r="Q98" s="69"/>
    </row>
    <row r="99" spans="1:93" x14ac:dyDescent="0.25">
      <c r="A99" s="49"/>
      <c r="B99" s="51"/>
      <c r="C99" s="58"/>
      <c r="D99" s="22"/>
      <c r="E99" s="77"/>
      <c r="F99" s="77"/>
      <c r="G99" s="57"/>
      <c r="H99" s="56" t="s">
        <v>24</v>
      </c>
      <c r="I99" s="56" t="s">
        <v>140</v>
      </c>
      <c r="J99" s="55">
        <v>240</v>
      </c>
      <c r="K99" s="53">
        <v>3.8</v>
      </c>
      <c r="L99" s="53">
        <v>3.9</v>
      </c>
      <c r="M99" s="53">
        <v>4.0999999999999996</v>
      </c>
      <c r="N99" s="68"/>
      <c r="O99" s="69"/>
      <c r="P99" s="69"/>
      <c r="Q99" s="69"/>
    </row>
    <row r="100" spans="1:93" ht="80.45" customHeight="1" x14ac:dyDescent="0.25">
      <c r="A100" s="49">
        <v>22</v>
      </c>
      <c r="B100" s="51" t="s">
        <v>34</v>
      </c>
      <c r="C100" s="58" t="s">
        <v>13</v>
      </c>
      <c r="D100" s="77">
        <f>K100</f>
        <v>19571.5</v>
      </c>
      <c r="E100" s="77">
        <f t="shared" ref="E100:F100" si="43">L100</f>
        <v>20357.099999999999</v>
      </c>
      <c r="F100" s="77">
        <f t="shared" si="43"/>
        <v>21178.6</v>
      </c>
      <c r="G100" s="50"/>
      <c r="H100" s="55"/>
      <c r="I100" s="56"/>
      <c r="J100" s="55"/>
      <c r="K100" s="77">
        <f>K101+K102</f>
        <v>19571.5</v>
      </c>
      <c r="L100" s="77">
        <f t="shared" ref="L100:M100" si="44">L101+L102</f>
        <v>20357.099999999999</v>
      </c>
      <c r="M100" s="77">
        <f t="shared" si="44"/>
        <v>21178.6</v>
      </c>
      <c r="N100" s="68">
        <v>20791.7</v>
      </c>
      <c r="O100" s="69">
        <v>21683.5</v>
      </c>
      <c r="P100" s="69">
        <v>22563.599999999999</v>
      </c>
      <c r="Q100" s="69"/>
    </row>
    <row r="101" spans="1:93" ht="64.900000000000006" customHeight="1" x14ac:dyDescent="0.25">
      <c r="A101" s="49"/>
      <c r="B101" s="51"/>
      <c r="C101" s="58"/>
      <c r="D101" s="22"/>
      <c r="E101" s="77"/>
      <c r="F101" s="77"/>
      <c r="G101" s="23" t="s">
        <v>66</v>
      </c>
      <c r="H101" s="55">
        <v>1004</v>
      </c>
      <c r="I101" s="56" t="s">
        <v>102</v>
      </c>
      <c r="J101" s="55">
        <v>240</v>
      </c>
      <c r="K101" s="53">
        <v>6</v>
      </c>
      <c r="L101" s="53">
        <v>7</v>
      </c>
      <c r="M101" s="53">
        <v>8</v>
      </c>
      <c r="N101" s="68"/>
      <c r="O101" s="69"/>
      <c r="P101" s="69"/>
      <c r="Q101" s="69"/>
    </row>
    <row r="102" spans="1:93" ht="27.75" customHeight="1" x14ac:dyDescent="0.25">
      <c r="A102" s="49"/>
      <c r="B102" s="51"/>
      <c r="C102" s="58"/>
      <c r="D102" s="35"/>
      <c r="E102" s="77"/>
      <c r="F102" s="77"/>
      <c r="G102" s="50"/>
      <c r="H102" s="55">
        <v>1004</v>
      </c>
      <c r="I102" s="56" t="s">
        <v>102</v>
      </c>
      <c r="J102" s="55">
        <v>320</v>
      </c>
      <c r="K102" s="53">
        <v>19565.5</v>
      </c>
      <c r="L102" s="53">
        <v>20350.099999999999</v>
      </c>
      <c r="M102" s="53">
        <v>21170.6</v>
      </c>
      <c r="N102" s="68"/>
      <c r="O102" s="69"/>
      <c r="P102" s="69"/>
      <c r="Q102" s="69"/>
    </row>
    <row r="103" spans="1:93" s="14" customFormat="1" ht="74.45" customHeight="1" x14ac:dyDescent="0.25">
      <c r="A103" s="49">
        <v>23</v>
      </c>
      <c r="B103" s="51" t="s">
        <v>34</v>
      </c>
      <c r="C103" s="58" t="s">
        <v>13</v>
      </c>
      <c r="D103" s="77">
        <f>K103</f>
        <v>0.3</v>
      </c>
      <c r="E103" s="77">
        <f t="shared" ref="E103:F103" si="45">L103</f>
        <v>0.3</v>
      </c>
      <c r="F103" s="77">
        <f t="shared" si="45"/>
        <v>0.3</v>
      </c>
      <c r="G103" s="50"/>
      <c r="H103" s="55"/>
      <c r="I103" s="56"/>
      <c r="J103" s="55"/>
      <c r="K103" s="77">
        <f>K104</f>
        <v>0.3</v>
      </c>
      <c r="L103" s="77">
        <f t="shared" ref="L103:M103" si="46">L104</f>
        <v>0.3</v>
      </c>
      <c r="M103" s="77">
        <f t="shared" si="46"/>
        <v>0.3</v>
      </c>
      <c r="N103" s="68"/>
      <c r="O103" s="69"/>
      <c r="P103" s="69"/>
      <c r="Q103" s="69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</row>
    <row r="104" spans="1:93" s="14" customFormat="1" ht="153" x14ac:dyDescent="0.25">
      <c r="A104" s="49"/>
      <c r="B104" s="15"/>
      <c r="C104" s="58"/>
      <c r="D104" s="22"/>
      <c r="E104" s="53"/>
      <c r="F104" s="46"/>
      <c r="G104" s="57" t="s">
        <v>142</v>
      </c>
      <c r="H104" s="56" t="s">
        <v>26</v>
      </c>
      <c r="I104" s="56" t="s">
        <v>101</v>
      </c>
      <c r="J104" s="55">
        <v>240</v>
      </c>
      <c r="K104" s="53">
        <v>0.3</v>
      </c>
      <c r="L104" s="53">
        <v>0.3</v>
      </c>
      <c r="M104" s="53">
        <v>0.3</v>
      </c>
      <c r="N104" s="68">
        <v>0.3</v>
      </c>
      <c r="O104" s="69">
        <v>0.3</v>
      </c>
      <c r="P104" s="69">
        <v>0.3</v>
      </c>
      <c r="Q104" s="69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</row>
    <row r="105" spans="1:93" ht="79.900000000000006" customHeight="1" x14ac:dyDescent="0.25">
      <c r="A105" s="49">
        <v>24</v>
      </c>
      <c r="B105" s="51" t="s">
        <v>34</v>
      </c>
      <c r="C105" s="58" t="s">
        <v>13</v>
      </c>
      <c r="D105" s="77">
        <f>K105</f>
        <v>3661.3</v>
      </c>
      <c r="E105" s="77">
        <f t="shared" ref="E105:F105" si="47">L105</f>
        <v>3809.3</v>
      </c>
      <c r="F105" s="77">
        <f t="shared" si="47"/>
        <v>3962.4</v>
      </c>
      <c r="G105" s="50"/>
      <c r="H105" s="55"/>
      <c r="I105" s="56"/>
      <c r="J105" s="55"/>
      <c r="K105" s="77">
        <f>K106+K107</f>
        <v>3661.3</v>
      </c>
      <c r="L105" s="77">
        <f t="shared" ref="L105:M105" si="48">L106+L107</f>
        <v>3809.3</v>
      </c>
      <c r="M105" s="77">
        <f t="shared" si="48"/>
        <v>3962.4</v>
      </c>
      <c r="N105" s="68">
        <v>3782.8</v>
      </c>
      <c r="O105" s="69">
        <v>3935.2</v>
      </c>
      <c r="P105" s="69">
        <v>4093.2</v>
      </c>
      <c r="Q105" s="69"/>
    </row>
    <row r="106" spans="1:93" ht="114.75" x14ac:dyDescent="0.25">
      <c r="A106" s="49"/>
      <c r="B106" s="51"/>
      <c r="C106" s="58"/>
      <c r="D106" s="22"/>
      <c r="E106" s="77"/>
      <c r="F106" s="77"/>
      <c r="G106" s="57" t="s">
        <v>67</v>
      </c>
      <c r="H106" s="55">
        <v>1004</v>
      </c>
      <c r="I106" s="56" t="s">
        <v>100</v>
      </c>
      <c r="J106" s="55">
        <v>240</v>
      </c>
      <c r="K106" s="53">
        <v>37</v>
      </c>
      <c r="L106" s="53">
        <v>38</v>
      </c>
      <c r="M106" s="53">
        <v>39</v>
      </c>
      <c r="N106" s="68"/>
      <c r="O106" s="69"/>
      <c r="P106" s="69"/>
      <c r="Q106" s="69"/>
    </row>
    <row r="107" spans="1:93" x14ac:dyDescent="0.25">
      <c r="A107" s="49"/>
      <c r="B107" s="51"/>
      <c r="C107" s="58"/>
      <c r="D107" s="22"/>
      <c r="E107" s="77"/>
      <c r="F107" s="77"/>
      <c r="G107" s="50"/>
      <c r="H107" s="55">
        <v>1004</v>
      </c>
      <c r="I107" s="56" t="s">
        <v>100</v>
      </c>
      <c r="J107" s="55">
        <v>320</v>
      </c>
      <c r="K107" s="53">
        <v>3624.3</v>
      </c>
      <c r="L107" s="53">
        <v>3771.3</v>
      </c>
      <c r="M107" s="53">
        <v>3923.4</v>
      </c>
      <c r="N107" s="68"/>
      <c r="O107" s="69"/>
      <c r="P107" s="69"/>
      <c r="Q107" s="69"/>
    </row>
    <row r="108" spans="1:93" ht="76.900000000000006" customHeight="1" x14ac:dyDescent="0.25">
      <c r="A108" s="49">
        <v>25</v>
      </c>
      <c r="B108" s="51" t="s">
        <v>34</v>
      </c>
      <c r="C108" s="58" t="s">
        <v>13</v>
      </c>
      <c r="D108" s="77">
        <f>K108</f>
        <v>4530.6000000000004</v>
      </c>
      <c r="E108" s="77">
        <f t="shared" ref="E108:F108" si="49">L108</f>
        <v>4712</v>
      </c>
      <c r="F108" s="77">
        <f t="shared" si="49"/>
        <v>4900.3</v>
      </c>
      <c r="G108" s="57"/>
      <c r="H108" s="55"/>
      <c r="I108" s="56"/>
      <c r="J108" s="55"/>
      <c r="K108" s="77">
        <f>K109+K110</f>
        <v>4530.6000000000004</v>
      </c>
      <c r="L108" s="77">
        <f t="shared" ref="L108:M108" si="50">L109+L110</f>
        <v>4712</v>
      </c>
      <c r="M108" s="77">
        <f t="shared" si="50"/>
        <v>4900.3</v>
      </c>
      <c r="N108" s="68">
        <v>7230.9</v>
      </c>
      <c r="O108" s="69">
        <v>7520.2</v>
      </c>
      <c r="P108" s="69">
        <v>7821.1</v>
      </c>
      <c r="Q108" s="69"/>
    </row>
    <row r="109" spans="1:93" ht="138.6" customHeight="1" x14ac:dyDescent="0.25">
      <c r="A109" s="49"/>
      <c r="B109" s="51"/>
      <c r="C109" s="58"/>
      <c r="D109" s="22"/>
      <c r="E109" s="77"/>
      <c r="F109" s="77"/>
      <c r="G109" s="39" t="s">
        <v>126</v>
      </c>
      <c r="H109" s="55">
        <v>1004</v>
      </c>
      <c r="I109" s="56" t="s">
        <v>99</v>
      </c>
      <c r="J109" s="55">
        <v>240</v>
      </c>
      <c r="K109" s="53">
        <v>45</v>
      </c>
      <c r="L109" s="53">
        <v>46</v>
      </c>
      <c r="M109" s="53">
        <v>48</v>
      </c>
      <c r="N109" s="68"/>
      <c r="O109" s="69"/>
      <c r="P109" s="69"/>
      <c r="Q109" s="69"/>
    </row>
    <row r="110" spans="1:93" ht="24" customHeight="1" x14ac:dyDescent="0.25">
      <c r="A110" s="49"/>
      <c r="B110" s="51"/>
      <c r="C110" s="58"/>
      <c r="D110" s="22"/>
      <c r="E110" s="77"/>
      <c r="F110" s="77"/>
      <c r="G110" s="39"/>
      <c r="H110" s="55">
        <v>1004</v>
      </c>
      <c r="I110" s="56" t="s">
        <v>99</v>
      </c>
      <c r="J110" s="55">
        <v>320</v>
      </c>
      <c r="K110" s="53">
        <v>4485.6000000000004</v>
      </c>
      <c r="L110" s="53">
        <v>4666</v>
      </c>
      <c r="M110" s="53">
        <v>4852.3</v>
      </c>
      <c r="N110" s="68"/>
      <c r="O110" s="69"/>
      <c r="P110" s="69"/>
      <c r="Q110" s="69"/>
    </row>
    <row r="111" spans="1:93" ht="21.6" customHeight="1" x14ac:dyDescent="0.25">
      <c r="A111" s="49">
        <v>26</v>
      </c>
      <c r="B111" s="67"/>
      <c r="C111" s="58"/>
      <c r="D111" s="77">
        <f>K111</f>
        <v>2596.4</v>
      </c>
      <c r="E111" s="77">
        <f t="shared" ref="E111:F111" si="51">L111</f>
        <v>0</v>
      </c>
      <c r="F111" s="77">
        <f t="shared" si="51"/>
        <v>0</v>
      </c>
      <c r="G111" s="50"/>
      <c r="H111" s="55"/>
      <c r="I111" s="56"/>
      <c r="J111" s="55"/>
      <c r="K111" s="77">
        <f>K112+K113</f>
        <v>2596.4</v>
      </c>
      <c r="L111" s="77">
        <f t="shared" ref="L111:M111" si="52">L112+L113</f>
        <v>0</v>
      </c>
      <c r="M111" s="77">
        <f t="shared" si="52"/>
        <v>0</v>
      </c>
      <c r="N111" s="68"/>
      <c r="O111" s="69"/>
      <c r="P111" s="69"/>
      <c r="Q111" s="69"/>
    </row>
    <row r="112" spans="1:93" ht="292.14999999999998" customHeight="1" x14ac:dyDescent="0.25">
      <c r="A112" s="49"/>
      <c r="B112" s="51" t="s">
        <v>34</v>
      </c>
      <c r="C112" s="58" t="s">
        <v>13</v>
      </c>
      <c r="D112" s="22"/>
      <c r="E112" s="77"/>
      <c r="F112" s="77"/>
      <c r="G112" s="25" t="s">
        <v>143</v>
      </c>
      <c r="H112" s="55">
        <v>1004</v>
      </c>
      <c r="I112" s="56" t="s">
        <v>98</v>
      </c>
      <c r="J112" s="55">
        <v>240</v>
      </c>
      <c r="K112" s="53">
        <v>38.4</v>
      </c>
      <c r="L112" s="53">
        <v>0</v>
      </c>
      <c r="M112" s="53">
        <v>0</v>
      </c>
      <c r="N112" s="68">
        <v>115.5</v>
      </c>
      <c r="O112" s="69">
        <v>39</v>
      </c>
      <c r="P112" s="69">
        <v>0</v>
      </c>
      <c r="Q112" s="69"/>
    </row>
    <row r="113" spans="1:93" ht="125.45" customHeight="1" x14ac:dyDescent="0.25">
      <c r="A113" s="49"/>
      <c r="B113" s="51" t="s">
        <v>41</v>
      </c>
      <c r="C113" s="58" t="s">
        <v>14</v>
      </c>
      <c r="D113" s="22"/>
      <c r="E113" s="77"/>
      <c r="F113" s="77"/>
      <c r="G113" s="39" t="s">
        <v>68</v>
      </c>
      <c r="H113" s="55">
        <v>1004</v>
      </c>
      <c r="I113" s="56" t="s">
        <v>97</v>
      </c>
      <c r="J113" s="55">
        <v>310</v>
      </c>
      <c r="K113" s="53">
        <v>2558</v>
      </c>
      <c r="L113" s="53">
        <v>0</v>
      </c>
      <c r="M113" s="53">
        <v>0</v>
      </c>
      <c r="N113" s="68">
        <v>7703.5</v>
      </c>
      <c r="O113" s="69">
        <v>2598.6999999999998</v>
      </c>
      <c r="P113" s="69">
        <v>0</v>
      </c>
      <c r="Q113" s="69"/>
    </row>
    <row r="114" spans="1:93" ht="75" customHeight="1" x14ac:dyDescent="0.25">
      <c r="A114" s="49">
        <v>27</v>
      </c>
      <c r="B114" s="51" t="s">
        <v>34</v>
      </c>
      <c r="C114" s="58" t="s">
        <v>13</v>
      </c>
      <c r="D114" s="77">
        <f>K114</f>
        <v>60</v>
      </c>
      <c r="E114" s="77">
        <f t="shared" ref="E114:F114" si="53">L114</f>
        <v>60</v>
      </c>
      <c r="F114" s="77">
        <f t="shared" si="53"/>
        <v>60</v>
      </c>
      <c r="G114" s="50"/>
      <c r="H114" s="55"/>
      <c r="I114" s="56"/>
      <c r="J114" s="55"/>
      <c r="K114" s="60">
        <f>K115</f>
        <v>60</v>
      </c>
      <c r="L114" s="60">
        <f t="shared" ref="L114:M114" si="54">L115</f>
        <v>60</v>
      </c>
      <c r="M114" s="60">
        <f t="shared" si="54"/>
        <v>60</v>
      </c>
      <c r="N114" s="68"/>
      <c r="O114" s="69"/>
      <c r="P114" s="69"/>
      <c r="Q114" s="69"/>
    </row>
    <row r="115" spans="1:93" ht="124.15" customHeight="1" x14ac:dyDescent="0.25">
      <c r="A115" s="49"/>
      <c r="B115" s="51"/>
      <c r="C115" s="58"/>
      <c r="D115" s="22"/>
      <c r="E115" s="77"/>
      <c r="F115" s="77"/>
      <c r="G115" s="57" t="s">
        <v>69</v>
      </c>
      <c r="H115" s="55">
        <v>1004</v>
      </c>
      <c r="I115" s="56" t="s">
        <v>96</v>
      </c>
      <c r="J115" s="55">
        <v>320</v>
      </c>
      <c r="K115" s="53">
        <v>60</v>
      </c>
      <c r="L115" s="53">
        <v>60</v>
      </c>
      <c r="M115" s="53">
        <v>60</v>
      </c>
      <c r="N115" s="68">
        <v>30</v>
      </c>
      <c r="O115" s="68">
        <v>30</v>
      </c>
      <c r="P115" s="68">
        <v>30</v>
      </c>
      <c r="Q115" s="69"/>
    </row>
    <row r="116" spans="1:93" ht="75.599999999999994" customHeight="1" x14ac:dyDescent="0.25">
      <c r="A116" s="49">
        <v>28</v>
      </c>
      <c r="B116" s="54" t="s">
        <v>34</v>
      </c>
      <c r="C116" s="58" t="s">
        <v>13</v>
      </c>
      <c r="D116" s="77">
        <f>K116</f>
        <v>16212.5</v>
      </c>
      <c r="E116" s="77">
        <f t="shared" ref="E116:F116" si="55">L116</f>
        <v>16866.599999999999</v>
      </c>
      <c r="F116" s="77">
        <f t="shared" si="55"/>
        <v>17534.8</v>
      </c>
      <c r="G116" s="50"/>
      <c r="H116" s="55"/>
      <c r="I116" s="56"/>
      <c r="J116" s="55"/>
      <c r="K116" s="77">
        <f>K117</f>
        <v>16212.5</v>
      </c>
      <c r="L116" s="77">
        <f t="shared" ref="L116:M116" si="56">L117</f>
        <v>16866.599999999999</v>
      </c>
      <c r="M116" s="77">
        <f t="shared" si="56"/>
        <v>17534.8</v>
      </c>
      <c r="N116" s="68"/>
      <c r="O116" s="69"/>
      <c r="P116" s="69"/>
      <c r="Q116" s="69"/>
    </row>
    <row r="117" spans="1:93" ht="165" customHeight="1" x14ac:dyDescent="0.25">
      <c r="A117" s="49"/>
      <c r="B117" s="16"/>
      <c r="C117" s="58"/>
      <c r="D117" s="22"/>
      <c r="E117" s="77"/>
      <c r="F117" s="77"/>
      <c r="G117" s="47" t="s">
        <v>70</v>
      </c>
      <c r="H117" s="55">
        <v>1004</v>
      </c>
      <c r="I117" s="56" t="s">
        <v>95</v>
      </c>
      <c r="J117" s="55">
        <v>320</v>
      </c>
      <c r="K117" s="53">
        <v>16212.5</v>
      </c>
      <c r="L117" s="53">
        <v>16866.599999999999</v>
      </c>
      <c r="M117" s="53">
        <v>17534.8</v>
      </c>
      <c r="N117" s="68">
        <v>14524.6</v>
      </c>
      <c r="O117" s="69">
        <v>15109.7</v>
      </c>
      <c r="P117" s="69">
        <v>15708.6</v>
      </c>
      <c r="Q117" s="69"/>
    </row>
    <row r="118" spans="1:93" ht="75.599999999999994" customHeight="1" x14ac:dyDescent="0.25">
      <c r="A118" s="49">
        <v>29</v>
      </c>
      <c r="B118" s="51" t="s">
        <v>34</v>
      </c>
      <c r="C118" s="58" t="s">
        <v>13</v>
      </c>
      <c r="D118" s="77">
        <f>K118</f>
        <v>6552.3</v>
      </c>
      <c r="E118" s="77">
        <f t="shared" ref="E118:F118" si="57">L118</f>
        <v>6552.3</v>
      </c>
      <c r="F118" s="77">
        <f t="shared" si="57"/>
        <v>6552.3</v>
      </c>
      <c r="G118" s="50"/>
      <c r="H118" s="55"/>
      <c r="I118" s="56"/>
      <c r="J118" s="55"/>
      <c r="K118" s="77">
        <f>K119+K120</f>
        <v>6552.3</v>
      </c>
      <c r="L118" s="77">
        <f t="shared" ref="L118:M118" si="58">L119+L120</f>
        <v>6552.3</v>
      </c>
      <c r="M118" s="77">
        <f t="shared" si="58"/>
        <v>6552.3</v>
      </c>
      <c r="N118" s="68"/>
      <c r="O118" s="69"/>
      <c r="P118" s="69"/>
      <c r="Q118" s="69"/>
    </row>
    <row r="119" spans="1:93" ht="114.6" customHeight="1" x14ac:dyDescent="0.25">
      <c r="A119" s="49"/>
      <c r="B119" s="16"/>
      <c r="C119" s="58"/>
      <c r="D119" s="22"/>
      <c r="E119" s="53"/>
      <c r="F119" s="53"/>
      <c r="G119" s="24" t="s">
        <v>71</v>
      </c>
      <c r="H119" s="55">
        <v>1004</v>
      </c>
      <c r="I119" s="56" t="s">
        <v>94</v>
      </c>
      <c r="J119" s="55">
        <v>320</v>
      </c>
      <c r="K119" s="53">
        <f>6552.3-135</f>
        <v>6417.3</v>
      </c>
      <c r="L119" s="53">
        <v>6552.3</v>
      </c>
      <c r="M119" s="53">
        <v>6552.3</v>
      </c>
      <c r="N119" s="68">
        <v>6747.8</v>
      </c>
      <c r="O119" s="69">
        <v>6747.8</v>
      </c>
      <c r="P119" s="69">
        <v>6747.8</v>
      </c>
      <c r="Q119" s="69"/>
    </row>
    <row r="120" spans="1:93" x14ac:dyDescent="0.25">
      <c r="A120" s="49"/>
      <c r="B120" s="51"/>
      <c r="C120" s="58"/>
      <c r="D120" s="22"/>
      <c r="E120" s="77"/>
      <c r="F120" s="77"/>
      <c r="G120" s="50"/>
      <c r="H120" s="55">
        <v>1004</v>
      </c>
      <c r="I120" s="56" t="s">
        <v>94</v>
      </c>
      <c r="J120" s="55">
        <v>240</v>
      </c>
      <c r="K120" s="53">
        <v>135</v>
      </c>
      <c r="L120" s="53"/>
      <c r="M120" s="53"/>
      <c r="N120" s="68"/>
      <c r="O120" s="69"/>
      <c r="P120" s="69"/>
      <c r="Q120" s="69"/>
    </row>
    <row r="121" spans="1:93" ht="130.15" customHeight="1" x14ac:dyDescent="0.25">
      <c r="A121" s="49">
        <v>30</v>
      </c>
      <c r="B121" s="57" t="s">
        <v>42</v>
      </c>
      <c r="C121" s="72" t="s">
        <v>31</v>
      </c>
      <c r="D121" s="77">
        <f>K121</f>
        <v>14426.7</v>
      </c>
      <c r="E121" s="77">
        <f t="shared" ref="E121:F121" si="59">L121</f>
        <v>14426.7</v>
      </c>
      <c r="F121" s="77">
        <f t="shared" si="59"/>
        <v>3606.7</v>
      </c>
      <c r="G121" s="36"/>
      <c r="H121" s="53"/>
      <c r="I121" s="53"/>
      <c r="J121" s="53"/>
      <c r="K121" s="60">
        <f>K122</f>
        <v>14426.7</v>
      </c>
      <c r="L121" s="60">
        <f t="shared" ref="L121:M121" si="60">L122</f>
        <v>14426.7</v>
      </c>
      <c r="M121" s="60">
        <f t="shared" si="60"/>
        <v>3606.7</v>
      </c>
      <c r="N121" s="68"/>
      <c r="O121" s="69"/>
      <c r="P121" s="69"/>
      <c r="Q121" s="69"/>
    </row>
    <row r="122" spans="1:93" ht="185.45" customHeight="1" x14ac:dyDescent="0.25">
      <c r="A122" s="78"/>
      <c r="B122" s="19"/>
      <c r="C122" s="81"/>
      <c r="D122" s="48"/>
      <c r="E122" s="77"/>
      <c r="F122" s="77"/>
      <c r="G122" s="57" t="s">
        <v>78</v>
      </c>
      <c r="H122" s="55">
        <v>1004</v>
      </c>
      <c r="I122" s="56" t="s">
        <v>93</v>
      </c>
      <c r="J122" s="55">
        <v>410</v>
      </c>
      <c r="K122" s="53">
        <v>14426.7</v>
      </c>
      <c r="L122" s="53">
        <v>14426.7</v>
      </c>
      <c r="M122" s="53">
        <v>3606.7</v>
      </c>
      <c r="N122" s="68">
        <v>22767.4</v>
      </c>
      <c r="O122" s="69">
        <v>6830.3</v>
      </c>
      <c r="P122" s="69">
        <v>4553.5</v>
      </c>
      <c r="Q122" s="69"/>
    </row>
    <row r="123" spans="1:93" s="9" customFormat="1" ht="40.9" customHeight="1" x14ac:dyDescent="0.25">
      <c r="A123" s="61">
        <v>31</v>
      </c>
      <c r="B123" s="65" t="s">
        <v>40</v>
      </c>
      <c r="C123" s="64" t="s">
        <v>43</v>
      </c>
      <c r="D123" s="77">
        <f>K123</f>
        <v>446059.6</v>
      </c>
      <c r="E123" s="77">
        <f t="shared" ref="E123:F123" si="61">L123</f>
        <v>484461.10000000003</v>
      </c>
      <c r="F123" s="77">
        <f t="shared" si="61"/>
        <v>515688.1</v>
      </c>
      <c r="G123" s="62"/>
      <c r="H123" s="62"/>
      <c r="I123" s="63"/>
      <c r="J123" s="62"/>
      <c r="K123" s="77">
        <f>K124+K125+K126</f>
        <v>446059.6</v>
      </c>
      <c r="L123" s="77">
        <f t="shared" ref="L123:M123" si="62">L124+L125+L126</f>
        <v>484461.10000000003</v>
      </c>
      <c r="M123" s="77">
        <f t="shared" si="62"/>
        <v>515688.1</v>
      </c>
      <c r="N123" s="70"/>
      <c r="O123" s="71"/>
      <c r="P123" s="71"/>
      <c r="Q123" s="7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</row>
    <row r="124" spans="1:93" s="9" customFormat="1" ht="328.15" customHeight="1" x14ac:dyDescent="0.25">
      <c r="A124" s="18"/>
      <c r="B124" s="51"/>
      <c r="C124" s="58"/>
      <c r="D124" s="77"/>
      <c r="E124" s="77"/>
      <c r="F124" s="77"/>
      <c r="G124" s="57" t="s">
        <v>72</v>
      </c>
      <c r="H124" s="56" t="s">
        <v>28</v>
      </c>
      <c r="I124" s="34" t="s">
        <v>92</v>
      </c>
      <c r="J124" s="50">
        <v>610</v>
      </c>
      <c r="K124" s="53">
        <v>106501.5</v>
      </c>
      <c r="L124" s="53">
        <v>113632.5</v>
      </c>
      <c r="M124" s="53">
        <v>116329</v>
      </c>
      <c r="N124" s="70">
        <v>105509.2</v>
      </c>
      <c r="O124" s="71">
        <v>113192.1</v>
      </c>
      <c r="P124" s="71">
        <v>120894.9</v>
      </c>
      <c r="Q124" s="7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</row>
    <row r="125" spans="1:93" s="9" customFormat="1" ht="327.60000000000002" customHeight="1" x14ac:dyDescent="0.25">
      <c r="A125" s="18"/>
      <c r="B125" s="51"/>
      <c r="C125" s="58"/>
      <c r="D125" s="77"/>
      <c r="E125" s="77"/>
      <c r="F125" s="77"/>
      <c r="G125" s="57" t="s">
        <v>72</v>
      </c>
      <c r="H125" s="56" t="s">
        <v>27</v>
      </c>
      <c r="I125" s="34" t="s">
        <v>92</v>
      </c>
      <c r="J125" s="50">
        <v>610</v>
      </c>
      <c r="K125" s="53">
        <v>330330.3</v>
      </c>
      <c r="L125" s="53">
        <v>361196.7</v>
      </c>
      <c r="M125" s="53">
        <v>389340</v>
      </c>
      <c r="N125" s="70">
        <v>8872.7999999999993</v>
      </c>
      <c r="O125" s="71">
        <v>9260.9</v>
      </c>
      <c r="P125" s="71">
        <v>9631.6</v>
      </c>
      <c r="Q125" s="7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</row>
    <row r="126" spans="1:93" s="9" customFormat="1" ht="328.9" customHeight="1" x14ac:dyDescent="0.25">
      <c r="A126" s="49"/>
      <c r="B126" s="51"/>
      <c r="C126" s="58"/>
      <c r="D126" s="22"/>
      <c r="E126" s="53"/>
      <c r="F126" s="53"/>
      <c r="G126" s="57" t="s">
        <v>72</v>
      </c>
      <c r="H126" s="56" t="s">
        <v>8</v>
      </c>
      <c r="I126" s="34" t="s">
        <v>92</v>
      </c>
      <c r="J126" s="55">
        <v>610</v>
      </c>
      <c r="K126" s="53">
        <v>9227.7999999999993</v>
      </c>
      <c r="L126" s="53">
        <v>9631.9</v>
      </c>
      <c r="M126" s="53">
        <v>10019.1</v>
      </c>
      <c r="N126" s="70">
        <v>315853.8</v>
      </c>
      <c r="O126" s="71">
        <v>325776.2</v>
      </c>
      <c r="P126" s="71">
        <v>336194.8</v>
      </c>
      <c r="Q126" s="7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</row>
    <row r="127" spans="1:93" ht="126" customHeight="1" x14ac:dyDescent="0.25">
      <c r="A127" s="49">
        <v>32</v>
      </c>
      <c r="B127" s="51" t="s">
        <v>44</v>
      </c>
      <c r="C127" s="58" t="s">
        <v>15</v>
      </c>
      <c r="D127" s="77">
        <f>K127</f>
        <v>5.3</v>
      </c>
      <c r="E127" s="77">
        <f t="shared" ref="E127:F127" si="63">L127</f>
        <v>65.3</v>
      </c>
      <c r="F127" s="77">
        <f t="shared" si="63"/>
        <v>5.0999999999999996</v>
      </c>
      <c r="G127" s="57"/>
      <c r="H127" s="56" t="s">
        <v>16</v>
      </c>
      <c r="I127" s="56" t="s">
        <v>91</v>
      </c>
      <c r="J127" s="55"/>
      <c r="K127" s="77">
        <f>K128</f>
        <v>5.3</v>
      </c>
      <c r="L127" s="77">
        <f t="shared" ref="L127:M127" si="64">L128</f>
        <v>65.3</v>
      </c>
      <c r="M127" s="77">
        <f t="shared" si="64"/>
        <v>5.0999999999999996</v>
      </c>
      <c r="N127" s="68">
        <v>5.6</v>
      </c>
      <c r="O127" s="69">
        <v>5.8</v>
      </c>
      <c r="P127" s="69">
        <v>74.599999999999994</v>
      </c>
      <c r="Q127" s="69"/>
    </row>
    <row r="128" spans="1:93" ht="105.6" customHeight="1" x14ac:dyDescent="0.25">
      <c r="A128" s="49"/>
      <c r="B128" s="17"/>
      <c r="C128" s="58"/>
      <c r="D128" s="22"/>
      <c r="E128" s="77"/>
      <c r="F128" s="77"/>
      <c r="G128" s="57" t="s">
        <v>73</v>
      </c>
      <c r="H128" s="56" t="s">
        <v>16</v>
      </c>
      <c r="I128" s="56" t="s">
        <v>91</v>
      </c>
      <c r="J128" s="55">
        <v>240</v>
      </c>
      <c r="K128" s="53">
        <v>5.3</v>
      </c>
      <c r="L128" s="53">
        <v>65.3</v>
      </c>
      <c r="M128" s="53">
        <v>5.0999999999999996</v>
      </c>
      <c r="N128" s="68"/>
      <c r="O128" s="69"/>
      <c r="P128" s="69"/>
      <c r="Q128" s="69"/>
    </row>
    <row r="129" spans="1:17" ht="76.150000000000006" customHeight="1" x14ac:dyDescent="0.25">
      <c r="A129" s="49">
        <v>33</v>
      </c>
      <c r="B129" s="57" t="s">
        <v>34</v>
      </c>
      <c r="C129" s="58" t="s">
        <v>13</v>
      </c>
      <c r="D129" s="48">
        <f>K129</f>
        <v>1096.5</v>
      </c>
      <c r="E129" s="48">
        <f t="shared" ref="E129:F129" si="65">L129</f>
        <v>0</v>
      </c>
      <c r="F129" s="48">
        <f t="shared" si="65"/>
        <v>0</v>
      </c>
      <c r="G129" s="39"/>
      <c r="H129" s="56" t="s">
        <v>19</v>
      </c>
      <c r="I129" s="56" t="s">
        <v>90</v>
      </c>
      <c r="J129" s="55"/>
      <c r="K129" s="77">
        <f>K130+K131</f>
        <v>1096.5</v>
      </c>
      <c r="L129" s="77">
        <f t="shared" ref="L129:M129" si="66">L130+L131</f>
        <v>0</v>
      </c>
      <c r="M129" s="77">
        <f t="shared" si="66"/>
        <v>0</v>
      </c>
      <c r="N129" s="68">
        <v>2090.6999999999998</v>
      </c>
      <c r="O129" s="69">
        <v>0</v>
      </c>
      <c r="P129" s="69">
        <v>0</v>
      </c>
      <c r="Q129" s="69"/>
    </row>
    <row r="130" spans="1:17" ht="264.60000000000002" customHeight="1" x14ac:dyDescent="0.25">
      <c r="A130" s="49"/>
      <c r="B130" s="67"/>
      <c r="C130" s="58"/>
      <c r="D130" s="22"/>
      <c r="E130" s="77"/>
      <c r="F130" s="77"/>
      <c r="G130" s="39" t="s">
        <v>80</v>
      </c>
      <c r="H130" s="56" t="s">
        <v>19</v>
      </c>
      <c r="I130" s="56" t="s">
        <v>90</v>
      </c>
      <c r="J130" s="55">
        <v>240</v>
      </c>
      <c r="K130" s="53">
        <v>10.6</v>
      </c>
      <c r="L130" s="53">
        <v>0</v>
      </c>
      <c r="M130" s="53">
        <v>0</v>
      </c>
      <c r="N130" s="68"/>
      <c r="O130" s="69"/>
      <c r="P130" s="69"/>
      <c r="Q130" s="69"/>
    </row>
    <row r="131" spans="1:17" ht="24" customHeight="1" x14ac:dyDescent="0.25">
      <c r="A131" s="49"/>
      <c r="B131" s="67"/>
      <c r="C131" s="58"/>
      <c r="D131" s="22"/>
      <c r="E131" s="77"/>
      <c r="F131" s="77"/>
      <c r="G131" s="39"/>
      <c r="H131" s="56" t="s">
        <v>19</v>
      </c>
      <c r="I131" s="56" t="s">
        <v>90</v>
      </c>
      <c r="J131" s="55">
        <v>320</v>
      </c>
      <c r="K131" s="53">
        <v>1085.9000000000001</v>
      </c>
      <c r="L131" s="53">
        <v>0</v>
      </c>
      <c r="M131" s="53">
        <v>0</v>
      </c>
      <c r="N131" s="68"/>
      <c r="O131" s="69"/>
      <c r="P131" s="69"/>
      <c r="Q131" s="69"/>
    </row>
    <row r="132" spans="1:17" ht="69.599999999999994" customHeight="1" x14ac:dyDescent="0.25">
      <c r="A132" s="49">
        <v>33</v>
      </c>
      <c r="B132" s="57" t="s">
        <v>34</v>
      </c>
      <c r="C132" s="58" t="s">
        <v>13</v>
      </c>
      <c r="D132" s="48">
        <f>K132</f>
        <v>243.2</v>
      </c>
      <c r="E132" s="48">
        <f t="shared" ref="E132:F132" si="67">L132</f>
        <v>244.3</v>
      </c>
      <c r="F132" s="48">
        <f t="shared" si="67"/>
        <v>248</v>
      </c>
      <c r="G132" s="66"/>
      <c r="H132" s="56" t="s">
        <v>19</v>
      </c>
      <c r="I132" s="56" t="s">
        <v>89</v>
      </c>
      <c r="J132" s="55"/>
      <c r="K132" s="77">
        <f>K133</f>
        <v>243.2</v>
      </c>
      <c r="L132" s="77">
        <f t="shared" ref="L132:M132" si="68">L133</f>
        <v>244.3</v>
      </c>
      <c r="M132" s="77">
        <f t="shared" si="68"/>
        <v>248</v>
      </c>
      <c r="N132" s="68">
        <v>231</v>
      </c>
      <c r="O132" s="69">
        <v>249.8</v>
      </c>
      <c r="P132" s="69">
        <v>251.6</v>
      </c>
      <c r="Q132" s="69"/>
    </row>
    <row r="133" spans="1:17" ht="152.44999999999999" customHeight="1" x14ac:dyDescent="0.25">
      <c r="A133" s="49"/>
      <c r="B133" s="67"/>
      <c r="C133" s="58"/>
      <c r="D133" s="22"/>
      <c r="E133" s="77"/>
      <c r="F133" s="77"/>
      <c r="G133" s="39" t="s">
        <v>144</v>
      </c>
      <c r="H133" s="56" t="s">
        <v>19</v>
      </c>
      <c r="I133" s="56" t="s">
        <v>89</v>
      </c>
      <c r="J133" s="55">
        <v>240</v>
      </c>
      <c r="K133" s="53">
        <v>243.2</v>
      </c>
      <c r="L133" s="53">
        <v>244.3</v>
      </c>
      <c r="M133" s="53">
        <v>248</v>
      </c>
      <c r="N133" s="68"/>
      <c r="O133" s="69"/>
      <c r="P133" s="69"/>
      <c r="Q133" s="69"/>
    </row>
    <row r="134" spans="1:17" ht="89.45" customHeight="1" x14ac:dyDescent="0.25">
      <c r="A134" s="49">
        <v>34</v>
      </c>
      <c r="B134" s="57" t="s">
        <v>34</v>
      </c>
      <c r="C134" s="58" t="s">
        <v>13</v>
      </c>
      <c r="D134" s="48">
        <f>K134</f>
        <v>12046.6</v>
      </c>
      <c r="E134" s="48">
        <f t="shared" ref="E134:F134" si="69">L134</f>
        <v>12046.6</v>
      </c>
      <c r="F134" s="48">
        <f t="shared" si="69"/>
        <v>12046.6</v>
      </c>
      <c r="G134" s="66"/>
      <c r="H134" s="56" t="s">
        <v>19</v>
      </c>
      <c r="I134" s="56" t="s">
        <v>88</v>
      </c>
      <c r="J134" s="55"/>
      <c r="K134" s="77">
        <f>K135+K136+K137</f>
        <v>12046.6</v>
      </c>
      <c r="L134" s="77">
        <f t="shared" ref="L134:M134" si="70">L135+L136+L137</f>
        <v>12046.6</v>
      </c>
      <c r="M134" s="77">
        <f t="shared" si="70"/>
        <v>12046.6</v>
      </c>
      <c r="N134" s="68">
        <v>13505.4</v>
      </c>
      <c r="O134" s="69">
        <v>13506.7</v>
      </c>
      <c r="P134" s="69">
        <v>13506.7</v>
      </c>
      <c r="Q134" s="69"/>
    </row>
    <row r="135" spans="1:17" ht="85.15" customHeight="1" x14ac:dyDescent="0.25">
      <c r="A135" s="49"/>
      <c r="B135" s="67"/>
      <c r="C135" s="58"/>
      <c r="D135" s="22"/>
      <c r="E135" s="77"/>
      <c r="F135" s="77"/>
      <c r="G135" s="39" t="s">
        <v>74</v>
      </c>
      <c r="H135" s="56" t="s">
        <v>19</v>
      </c>
      <c r="I135" s="56" t="s">
        <v>88</v>
      </c>
      <c r="J135" s="55">
        <v>240</v>
      </c>
      <c r="K135" s="53">
        <v>120</v>
      </c>
      <c r="L135" s="53">
        <v>120</v>
      </c>
      <c r="M135" s="53">
        <v>120</v>
      </c>
      <c r="N135" s="68"/>
      <c r="O135" s="69"/>
      <c r="P135" s="69"/>
      <c r="Q135" s="69"/>
    </row>
    <row r="136" spans="1:17" ht="33" customHeight="1" x14ac:dyDescent="0.25">
      <c r="A136" s="49"/>
      <c r="B136" s="67"/>
      <c r="C136" s="58"/>
      <c r="D136" s="22"/>
      <c r="E136" s="77"/>
      <c r="F136" s="77"/>
      <c r="G136" s="66"/>
      <c r="H136" s="56" t="s">
        <v>19</v>
      </c>
      <c r="I136" s="56" t="s">
        <v>88</v>
      </c>
      <c r="J136" s="55">
        <v>310</v>
      </c>
      <c r="K136" s="53">
        <v>11726.6</v>
      </c>
      <c r="L136" s="53">
        <v>11726.6</v>
      </c>
      <c r="M136" s="53">
        <v>11726.6</v>
      </c>
      <c r="N136" s="68"/>
      <c r="O136" s="69"/>
      <c r="P136" s="69"/>
      <c r="Q136" s="69"/>
    </row>
    <row r="137" spans="1:17" ht="33" customHeight="1" x14ac:dyDescent="0.25">
      <c r="A137" s="49"/>
      <c r="B137" s="67"/>
      <c r="C137" s="58"/>
      <c r="D137" s="22"/>
      <c r="E137" s="77"/>
      <c r="F137" s="77"/>
      <c r="G137" s="66"/>
      <c r="H137" s="56" t="s">
        <v>19</v>
      </c>
      <c r="I137" s="56" t="s">
        <v>88</v>
      </c>
      <c r="J137" s="55">
        <v>320</v>
      </c>
      <c r="K137" s="53">
        <v>200</v>
      </c>
      <c r="L137" s="53">
        <v>200</v>
      </c>
      <c r="M137" s="53">
        <v>200</v>
      </c>
      <c r="N137" s="68"/>
      <c r="O137" s="69"/>
      <c r="P137" s="69"/>
      <c r="Q137" s="69"/>
    </row>
    <row r="138" spans="1:17" ht="81" customHeight="1" x14ac:dyDescent="0.25">
      <c r="A138" s="49">
        <v>35</v>
      </c>
      <c r="B138" s="39" t="s">
        <v>34</v>
      </c>
      <c r="C138" s="58" t="s">
        <v>13</v>
      </c>
      <c r="D138" s="48">
        <f>K138</f>
        <v>319.8</v>
      </c>
      <c r="E138" s="48">
        <f t="shared" ref="E138:F138" si="71">L138</f>
        <v>320.8</v>
      </c>
      <c r="F138" s="48">
        <f t="shared" si="71"/>
        <v>321.7</v>
      </c>
      <c r="G138" s="39"/>
      <c r="H138" s="56" t="s">
        <v>19</v>
      </c>
      <c r="I138" s="56" t="s">
        <v>87</v>
      </c>
      <c r="J138" s="55"/>
      <c r="K138" s="77">
        <f>K139+K140</f>
        <v>319.8</v>
      </c>
      <c r="L138" s="77">
        <f t="shared" ref="L138:M138" si="72">L139+L140</f>
        <v>320.8</v>
      </c>
      <c r="M138" s="77">
        <f t="shared" si="72"/>
        <v>321.7</v>
      </c>
      <c r="N138" s="68">
        <v>282.2</v>
      </c>
      <c r="O138" s="69">
        <v>293.5</v>
      </c>
      <c r="P138" s="69">
        <v>305.2</v>
      </c>
      <c r="Q138" s="69"/>
    </row>
    <row r="139" spans="1:17" ht="80.45" customHeight="1" x14ac:dyDescent="0.25">
      <c r="A139" s="49"/>
      <c r="B139" s="66"/>
      <c r="C139" s="58"/>
      <c r="D139" s="22"/>
      <c r="E139" s="77"/>
      <c r="F139" s="77"/>
      <c r="G139" s="39" t="s">
        <v>145</v>
      </c>
      <c r="H139" s="56" t="s">
        <v>19</v>
      </c>
      <c r="I139" s="56" t="s">
        <v>87</v>
      </c>
      <c r="J139" s="55">
        <v>240</v>
      </c>
      <c r="K139" s="53">
        <v>3.2</v>
      </c>
      <c r="L139" s="53">
        <v>3.2</v>
      </c>
      <c r="M139" s="53">
        <v>3.3</v>
      </c>
      <c r="N139" s="68"/>
      <c r="O139" s="69"/>
      <c r="P139" s="69"/>
      <c r="Q139" s="69"/>
    </row>
    <row r="140" spans="1:17" ht="21.6" customHeight="1" x14ac:dyDescent="0.25">
      <c r="A140" s="49"/>
      <c r="B140" s="66"/>
      <c r="C140" s="58"/>
      <c r="D140" s="22"/>
      <c r="E140" s="77"/>
      <c r="F140" s="77"/>
      <c r="G140" s="66"/>
      <c r="H140" s="56" t="s">
        <v>19</v>
      </c>
      <c r="I140" s="56" t="s">
        <v>87</v>
      </c>
      <c r="J140" s="55">
        <v>310</v>
      </c>
      <c r="K140" s="53">
        <v>316.60000000000002</v>
      </c>
      <c r="L140" s="53">
        <v>317.60000000000002</v>
      </c>
      <c r="M140" s="53">
        <v>318.39999999999998</v>
      </c>
      <c r="N140" s="68"/>
      <c r="O140" s="69"/>
      <c r="P140" s="69"/>
      <c r="Q140" s="69"/>
    </row>
    <row r="141" spans="1:17" ht="106.9" customHeight="1" x14ac:dyDescent="0.25">
      <c r="A141" s="49">
        <v>36</v>
      </c>
      <c r="B141" s="39" t="s">
        <v>33</v>
      </c>
      <c r="C141" s="58" t="s">
        <v>32</v>
      </c>
      <c r="D141" s="48">
        <f>K141</f>
        <v>16952</v>
      </c>
      <c r="E141" s="48">
        <f t="shared" ref="E141:F141" si="73">L141</f>
        <v>17597.099999999999</v>
      </c>
      <c r="F141" s="48">
        <f t="shared" si="73"/>
        <v>18505.2</v>
      </c>
      <c r="G141" s="66"/>
      <c r="H141" s="56" t="s">
        <v>19</v>
      </c>
      <c r="I141" s="56" t="s">
        <v>86</v>
      </c>
      <c r="J141" s="55"/>
      <c r="K141" s="77">
        <f>K142</f>
        <v>16952</v>
      </c>
      <c r="L141" s="77">
        <f t="shared" ref="L141:M141" si="74">L142</f>
        <v>17597.099999999999</v>
      </c>
      <c r="M141" s="77">
        <f t="shared" si="74"/>
        <v>18505.2</v>
      </c>
      <c r="N141" s="68">
        <v>15400</v>
      </c>
      <c r="O141" s="69">
        <v>16650.2</v>
      </c>
      <c r="P141" s="69">
        <v>16767.599999999999</v>
      </c>
      <c r="Q141" s="69"/>
    </row>
    <row r="142" spans="1:17" ht="78.599999999999994" customHeight="1" x14ac:dyDescent="0.25">
      <c r="A142" s="49"/>
      <c r="B142" s="66"/>
      <c r="C142" s="58"/>
      <c r="D142" s="22"/>
      <c r="E142" s="77"/>
      <c r="F142" s="77"/>
      <c r="G142" s="39" t="s">
        <v>79</v>
      </c>
      <c r="H142" s="56" t="s">
        <v>19</v>
      </c>
      <c r="I142" s="56" t="s">
        <v>86</v>
      </c>
      <c r="J142" s="55">
        <v>320</v>
      </c>
      <c r="K142" s="53">
        <v>16952</v>
      </c>
      <c r="L142" s="53">
        <v>17597.099999999999</v>
      </c>
      <c r="M142" s="53">
        <v>18505.2</v>
      </c>
      <c r="N142" s="68"/>
      <c r="O142" s="69"/>
      <c r="P142" s="69"/>
      <c r="Q142" s="69"/>
    </row>
    <row r="143" spans="1:17" ht="182.45" customHeight="1" x14ac:dyDescent="0.25">
      <c r="A143" s="49">
        <v>37</v>
      </c>
      <c r="B143" s="39" t="s">
        <v>34</v>
      </c>
      <c r="C143" s="58" t="s">
        <v>13</v>
      </c>
      <c r="D143" s="48">
        <f>K143</f>
        <v>654.29999999999995</v>
      </c>
      <c r="E143" s="48">
        <f t="shared" ref="E143" si="75">L143</f>
        <v>679.30000000000007</v>
      </c>
      <c r="F143" s="48">
        <f t="shared" ref="F143" si="76">M143</f>
        <v>705.4</v>
      </c>
      <c r="G143" s="39"/>
      <c r="H143" s="56" t="s">
        <v>49</v>
      </c>
      <c r="I143" s="56" t="s">
        <v>85</v>
      </c>
      <c r="J143" s="55"/>
      <c r="K143" s="77">
        <f>K144+K145</f>
        <v>654.29999999999995</v>
      </c>
      <c r="L143" s="77">
        <f t="shared" ref="L143:M143" si="77">L144+L145</f>
        <v>679.30000000000007</v>
      </c>
      <c r="M143" s="77">
        <f t="shared" si="77"/>
        <v>705.4</v>
      </c>
      <c r="N143" s="68"/>
      <c r="O143" s="69"/>
      <c r="P143" s="69"/>
      <c r="Q143" s="69"/>
    </row>
    <row r="144" spans="1:17" ht="168" customHeight="1" x14ac:dyDescent="0.25">
      <c r="A144" s="49"/>
      <c r="B144" s="66"/>
      <c r="C144" s="58"/>
      <c r="D144" s="22"/>
      <c r="E144" s="77"/>
      <c r="F144" s="77"/>
      <c r="G144" s="39" t="s">
        <v>75</v>
      </c>
      <c r="H144" s="56" t="s">
        <v>49</v>
      </c>
      <c r="I144" s="56" t="s">
        <v>85</v>
      </c>
      <c r="J144" s="55">
        <v>240</v>
      </c>
      <c r="K144" s="53">
        <v>6.4</v>
      </c>
      <c r="L144" s="53">
        <v>6.6</v>
      </c>
      <c r="M144" s="53">
        <v>7</v>
      </c>
      <c r="N144" s="68"/>
      <c r="O144" s="69"/>
      <c r="P144" s="69"/>
      <c r="Q144" s="69"/>
    </row>
    <row r="145" spans="1:17" ht="30.6" customHeight="1" x14ac:dyDescent="0.25">
      <c r="A145" s="49"/>
      <c r="B145" s="66"/>
      <c r="C145" s="58"/>
      <c r="D145" s="22"/>
      <c r="E145" s="77"/>
      <c r="F145" s="77"/>
      <c r="G145" s="66"/>
      <c r="H145" s="56" t="s">
        <v>49</v>
      </c>
      <c r="I145" s="56" t="s">
        <v>85</v>
      </c>
      <c r="J145" s="55">
        <v>320</v>
      </c>
      <c r="K145" s="53">
        <v>647.9</v>
      </c>
      <c r="L145" s="53">
        <v>672.7</v>
      </c>
      <c r="M145" s="53">
        <v>698.4</v>
      </c>
      <c r="N145" s="68"/>
      <c r="O145" s="69"/>
      <c r="P145" s="69"/>
      <c r="Q145" s="69"/>
    </row>
    <row r="146" spans="1:17" ht="81.599999999999994" customHeight="1" x14ac:dyDescent="0.25">
      <c r="A146" s="49">
        <v>38</v>
      </c>
      <c r="B146" s="39" t="s">
        <v>34</v>
      </c>
      <c r="C146" s="58" t="s">
        <v>13</v>
      </c>
      <c r="D146" s="48">
        <f>K146</f>
        <v>4631.2</v>
      </c>
      <c r="E146" s="48">
        <f t="shared" ref="E146" si="78">L146</f>
        <v>6854.3</v>
      </c>
      <c r="F146" s="48">
        <f t="shared" ref="F146" si="79">M146</f>
        <v>4916.3</v>
      </c>
      <c r="G146" s="39"/>
      <c r="H146" s="56" t="s">
        <v>49</v>
      </c>
      <c r="I146" s="56" t="s">
        <v>82</v>
      </c>
      <c r="J146" s="55"/>
      <c r="K146" s="77">
        <f>K147+K148</f>
        <v>4631.2</v>
      </c>
      <c r="L146" s="77">
        <f t="shared" ref="L146:M146" si="80">L147+L148</f>
        <v>6854.3</v>
      </c>
      <c r="M146" s="77">
        <f t="shared" si="80"/>
        <v>4916.3</v>
      </c>
      <c r="N146" s="68"/>
      <c r="O146" s="69"/>
      <c r="P146" s="69"/>
      <c r="Q146" s="69"/>
    </row>
    <row r="147" spans="1:17" ht="103.15" customHeight="1" x14ac:dyDescent="0.25">
      <c r="A147" s="49"/>
      <c r="B147" s="66"/>
      <c r="C147" s="58"/>
      <c r="D147" s="22"/>
      <c r="E147" s="77"/>
      <c r="F147" s="77"/>
      <c r="G147" s="39" t="s">
        <v>81</v>
      </c>
      <c r="H147" s="56" t="s">
        <v>49</v>
      </c>
      <c r="I147" s="56" t="s">
        <v>82</v>
      </c>
      <c r="J147" s="55">
        <v>310</v>
      </c>
      <c r="K147" s="53">
        <f>4631.2-1010.58-20.62</f>
        <v>3600</v>
      </c>
      <c r="L147" s="53">
        <v>6854.3</v>
      </c>
      <c r="M147" s="53">
        <v>4916.3</v>
      </c>
      <c r="N147" s="68"/>
      <c r="O147" s="69"/>
      <c r="P147" s="69"/>
      <c r="Q147" s="69"/>
    </row>
    <row r="148" spans="1:17" ht="22.15" customHeight="1" x14ac:dyDescent="0.25">
      <c r="A148" s="49"/>
      <c r="B148" s="66"/>
      <c r="C148" s="58"/>
      <c r="D148" s="22"/>
      <c r="E148" s="77"/>
      <c r="F148" s="77"/>
      <c r="G148" s="39"/>
      <c r="H148" s="56" t="s">
        <v>49</v>
      </c>
      <c r="I148" s="56" t="s">
        <v>82</v>
      </c>
      <c r="J148" s="55">
        <v>320</v>
      </c>
      <c r="K148" s="53">
        <f>1010.58+20.62</f>
        <v>1031.2</v>
      </c>
      <c r="L148" s="53"/>
      <c r="M148" s="53"/>
      <c r="N148" s="68"/>
      <c r="O148" s="69"/>
      <c r="P148" s="69"/>
      <c r="Q148" s="69"/>
    </row>
    <row r="149" spans="1:17" ht="74.45" customHeight="1" x14ac:dyDescent="0.25">
      <c r="A149" s="49">
        <v>39</v>
      </c>
      <c r="B149" s="39" t="s">
        <v>34</v>
      </c>
      <c r="C149" s="58" t="s">
        <v>13</v>
      </c>
      <c r="D149" s="48">
        <f>K149</f>
        <v>69.400000000000006</v>
      </c>
      <c r="E149" s="48">
        <f t="shared" ref="E149" si="81">L149</f>
        <v>69.400000000000006</v>
      </c>
      <c r="F149" s="48">
        <f t="shared" ref="F149" si="82">M149</f>
        <v>73.7</v>
      </c>
      <c r="G149" s="39"/>
      <c r="H149" s="56" t="s">
        <v>49</v>
      </c>
      <c r="I149" s="56" t="s">
        <v>83</v>
      </c>
      <c r="J149" s="55"/>
      <c r="K149" s="77">
        <f>K150</f>
        <v>69.400000000000006</v>
      </c>
      <c r="L149" s="77">
        <f t="shared" ref="L149:M149" si="83">L150</f>
        <v>69.400000000000006</v>
      </c>
      <c r="M149" s="77">
        <f t="shared" si="83"/>
        <v>73.7</v>
      </c>
      <c r="N149" s="68"/>
      <c r="O149" s="69"/>
      <c r="P149" s="69"/>
      <c r="Q149" s="69"/>
    </row>
    <row r="150" spans="1:17" ht="187.15" customHeight="1" x14ac:dyDescent="0.25">
      <c r="A150" s="49"/>
      <c r="B150" s="66"/>
      <c r="C150" s="58"/>
      <c r="D150" s="22"/>
      <c r="E150" s="77"/>
      <c r="F150" s="77"/>
      <c r="G150" s="39" t="s">
        <v>146</v>
      </c>
      <c r="H150" s="56" t="s">
        <v>49</v>
      </c>
      <c r="I150" s="56" t="s">
        <v>83</v>
      </c>
      <c r="J150" s="55">
        <v>240</v>
      </c>
      <c r="K150" s="53">
        <v>69.400000000000006</v>
      </c>
      <c r="L150" s="53">
        <v>69.400000000000006</v>
      </c>
      <c r="M150" s="53">
        <v>73.7</v>
      </c>
      <c r="N150" s="68"/>
      <c r="O150" s="69"/>
      <c r="P150" s="69"/>
      <c r="Q150" s="69"/>
    </row>
    <row r="151" spans="1:17" ht="142.9" customHeight="1" x14ac:dyDescent="0.25">
      <c r="A151" s="49">
        <v>40</v>
      </c>
      <c r="B151" s="39" t="s">
        <v>34</v>
      </c>
      <c r="C151" s="58" t="s">
        <v>13</v>
      </c>
      <c r="D151" s="48">
        <f>K151</f>
        <v>48364.800000000003</v>
      </c>
      <c r="E151" s="48">
        <f t="shared" ref="E151" si="84">L151</f>
        <v>40356.9</v>
      </c>
      <c r="F151" s="48">
        <f t="shared" ref="F151" si="85">M151</f>
        <v>7303.2</v>
      </c>
      <c r="G151" s="39" t="s">
        <v>77</v>
      </c>
      <c r="H151" s="56" t="s">
        <v>76</v>
      </c>
      <c r="I151" s="56" t="s">
        <v>84</v>
      </c>
      <c r="J151" s="55">
        <v>510</v>
      </c>
      <c r="K151" s="53">
        <v>48364.800000000003</v>
      </c>
      <c r="L151" s="53">
        <v>40356.9</v>
      </c>
      <c r="M151" s="53">
        <v>7303.2</v>
      </c>
      <c r="N151" s="68"/>
      <c r="O151" s="69"/>
      <c r="P151" s="69"/>
      <c r="Q151" s="69"/>
    </row>
    <row r="152" spans="1:17" x14ac:dyDescent="0.25">
      <c r="A152" s="78"/>
      <c r="B152" s="51"/>
      <c r="C152" s="81"/>
      <c r="D152" s="77">
        <f>D29+D32+D37+D40+D43+D46+D49+D52+D55+D58+D61+D63+D71+D74+D77+D82+D85+D88+D91+D94+D97+D100+D103+D105+D108+D111+D114+D116+D118+D121+D123+D127+D80+D129+D132+D134+D138+D141+D143+D151+D149+D146</f>
        <v>906005.20000000019</v>
      </c>
      <c r="E152" s="77">
        <f>E29+E32+E37+E40+E43+E46+E49+E52+E55+E58+E61+E63+E71+E74+E77+E82+E85+E88+E91+E94+E97+E100+E103+E105+E108+E111+E114+E116+E118+E121+E123+E127+E80+E129+E132+E134+E138+E141+E143+E151+E149+E146</f>
        <v>958493.50000000023</v>
      </c>
      <c r="F152" s="77">
        <f>F29+F32+F37+F40+F43+F46+F49+F52+F55+F58+F61+F63+F71+F74+F77+F82+F85+F88+F91+F94+F97+F100+F103+F105+F108+F111+F114+F116+F118+F121+F123+F127+F80+F129+F132+F134+F138+F141+F143+F151+F149+F146</f>
        <v>964792.59999999974</v>
      </c>
      <c r="G152" s="41"/>
      <c r="H152" s="80"/>
      <c r="I152" s="80"/>
      <c r="J152" s="80"/>
      <c r="K152" s="77">
        <f>K29+K32+K37+K40+K43+K46+K49+K52+K55+K58+K61+K63+K71+K74+K77+K82+K85+K88+K91+K94+K97+K100+K103+K105+K108+K111+K114+K116+K118+K121+K123+K127+K80+K129+K132+K134+K138+K141+K143+K151+K149+K146</f>
        <v>906005.20000000019</v>
      </c>
      <c r="L152" s="77">
        <f>L29+L32+L37+L40+L43+L46+L49+L52+L55+L58+L61+L63+L71+L74+L77+L82+L85+L88+L91+L94+L97+L100+L103+L105+L108+L111+L114+L116+L118+L121+L123+L127+L80+L129+L132+L134+L138+L141+L143+L151+L149+L146</f>
        <v>958493.50000000023</v>
      </c>
      <c r="M152" s="77">
        <f>M29+M32+M37+M40+M43+M46+M49+M52+M55+M58+M61+M63+M71+M74+M77+M82+M85+M88+M91+M94+M97+M100+M103+M105+M108+M111+M114+M116+M118+M121+M123+M127+M80+M129+M132+M134+M138+M141+M143+M151+M149+M146</f>
        <v>964792.59999999974</v>
      </c>
      <c r="N152" s="68">
        <f>SUM(N29:N141)</f>
        <v>837006.09999999986</v>
      </c>
      <c r="O152" s="68">
        <f t="shared" ref="O152:P152" si="86">SUM(O29:O141)</f>
        <v>842112.10000000009</v>
      </c>
      <c r="P152" s="68">
        <f t="shared" si="86"/>
        <v>869334.69999999984</v>
      </c>
      <c r="Q152" s="69"/>
    </row>
    <row r="153" spans="1:17" ht="15.75" x14ac:dyDescent="0.25">
      <c r="A153" s="7"/>
    </row>
    <row r="161" spans="2:2" ht="18.75" customHeight="1" x14ac:dyDescent="0.25">
      <c r="B161" s="3"/>
    </row>
  </sheetData>
  <autoFilter ref="H27:J152"/>
  <mergeCells count="32">
    <mergeCell ref="A6:M6"/>
    <mergeCell ref="A1:M1"/>
    <mergeCell ref="A2:M2"/>
    <mergeCell ref="A3:M3"/>
    <mergeCell ref="A4:M4"/>
    <mergeCell ref="A5:M5"/>
    <mergeCell ref="K26:K27"/>
    <mergeCell ref="A24:M24"/>
    <mergeCell ref="A26:A27"/>
    <mergeCell ref="D26:D27"/>
    <mergeCell ref="B26:B27"/>
    <mergeCell ref="F26:F27"/>
    <mergeCell ref="E26:E27"/>
    <mergeCell ref="C26:C27"/>
    <mergeCell ref="G26:G27"/>
    <mergeCell ref="M26:M27"/>
    <mergeCell ref="H26:J26"/>
    <mergeCell ref="L26:L27"/>
    <mergeCell ref="I20:M20"/>
    <mergeCell ref="I21:M21"/>
    <mergeCell ref="L7:M7"/>
    <mergeCell ref="I8:M8"/>
    <mergeCell ref="G9:M9"/>
    <mergeCell ref="G10:M10"/>
    <mergeCell ref="G11:M11"/>
    <mergeCell ref="L12:M12"/>
    <mergeCell ref="G14:M14"/>
    <mergeCell ref="G15:M15"/>
    <mergeCell ref="G16:M16"/>
    <mergeCell ref="L18:M18"/>
    <mergeCell ref="I19:M19"/>
    <mergeCell ref="G13:M13"/>
  </mergeCells>
  <phoneticPr fontId="8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</cp:lastModifiedBy>
  <cp:lastPrinted>2024-10-25T05:29:50Z</cp:lastPrinted>
  <dcterms:created xsi:type="dcterms:W3CDTF">2013-10-31T09:42:45Z</dcterms:created>
  <dcterms:modified xsi:type="dcterms:W3CDTF">2025-03-26T12:52:55Z</dcterms:modified>
</cp:coreProperties>
</file>