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Приложение!$10:$10</definedName>
    <definedName name="_xlnm.Print_Area" localSheetId="0">Приложение!$A$1:$J$36</definedName>
  </definedNames>
  <calcPr calcId="125725"/>
</workbook>
</file>

<file path=xl/calcChain.xml><?xml version="1.0" encoding="utf-8"?>
<calcChain xmlns="http://schemas.openxmlformats.org/spreadsheetml/2006/main">
  <c r="G31" i="2"/>
  <c r="G28" s="1"/>
  <c r="D31"/>
  <c r="D28" s="1"/>
  <c r="G19"/>
  <c r="D19"/>
  <c r="C35"/>
  <c r="D35"/>
  <c r="C28"/>
  <c r="F28"/>
  <c r="I28"/>
  <c r="J28"/>
  <c r="C24"/>
  <c r="D24"/>
  <c r="F24"/>
  <c r="G24"/>
  <c r="I24"/>
  <c r="J24"/>
  <c r="E16" l="1"/>
  <c r="E34"/>
  <c r="H18"/>
  <c r="G14"/>
  <c r="D14"/>
  <c r="B23"/>
  <c r="C14"/>
  <c r="B21"/>
  <c r="E23"/>
  <c r="H23"/>
  <c r="I32"/>
  <c r="J32"/>
  <c r="G32"/>
  <c r="E33"/>
  <c r="B26"/>
  <c r="E26"/>
  <c r="E25"/>
  <c r="J14"/>
  <c r="H15"/>
  <c r="E15"/>
  <c r="H34"/>
  <c r="H36"/>
  <c r="H35" s="1"/>
  <c r="J35"/>
  <c r="I35"/>
  <c r="H31"/>
  <c r="H30"/>
  <c r="H29"/>
  <c r="H27"/>
  <c r="H26"/>
  <c r="H22"/>
  <c r="H21"/>
  <c r="H20"/>
  <c r="H19"/>
  <c r="H17"/>
  <c r="B31"/>
  <c r="E36"/>
  <c r="E35" s="1"/>
  <c r="B36"/>
  <c r="B35" s="1"/>
  <c r="F35"/>
  <c r="G35"/>
  <c r="E30"/>
  <c r="B30"/>
  <c r="E29"/>
  <c r="E21"/>
  <c r="E20"/>
  <c r="B20"/>
  <c r="E19"/>
  <c r="B19"/>
  <c r="E17"/>
  <c r="B17"/>
  <c r="B16"/>
  <c r="E31"/>
  <c r="E22"/>
  <c r="B22"/>
  <c r="E27"/>
  <c r="B27"/>
  <c r="B29"/>
  <c r="F14"/>
  <c r="I14"/>
  <c r="B15"/>
  <c r="B18"/>
  <c r="B34"/>
  <c r="F32"/>
  <c r="B25"/>
  <c r="B33"/>
  <c r="E18"/>
  <c r="H33"/>
  <c r="C32"/>
  <c r="D32"/>
  <c r="H16"/>
  <c r="H25"/>
  <c r="H24" l="1"/>
  <c r="E28"/>
  <c r="H28"/>
  <c r="B28"/>
  <c r="E24"/>
  <c r="B24"/>
  <c r="H32"/>
  <c r="B14"/>
  <c r="G12"/>
  <c r="G11" s="1"/>
  <c r="D12"/>
  <c r="D11" s="1"/>
  <c r="C12"/>
  <c r="C11" s="1"/>
  <c r="I12"/>
  <c r="I11" s="1"/>
  <c r="E32"/>
  <c r="F12"/>
  <c r="F11" s="1"/>
  <c r="E14"/>
  <c r="H14"/>
  <c r="J12"/>
  <c r="J11" s="1"/>
  <c r="B32"/>
  <c r="E12" l="1"/>
  <c r="E11" s="1"/>
  <c r="B12"/>
  <c r="B11" s="1"/>
  <c r="H12"/>
  <c r="H11" s="1"/>
</calcChain>
</file>

<file path=xl/sharedStrings.xml><?xml version="1.0" encoding="utf-8"?>
<sst xmlns="http://schemas.openxmlformats.org/spreadsheetml/2006/main" count="42" uniqueCount="39">
  <si>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</si>
  <si>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</si>
  <si>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</si>
  <si>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</si>
  <si>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</si>
  <si>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</si>
  <si>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</si>
  <si>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</si>
  <si>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</si>
  <si>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</si>
  <si>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</si>
  <si>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</si>
  <si>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</si>
  <si>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Всего на 2022 год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</si>
  <si>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</si>
  <si>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</si>
  <si>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</si>
  <si>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</si>
  <si>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</si>
  <si>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 xml:space="preserve">5.Субсидия на строительство и реконструкцию объектов культуры и туристических объектов 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</si>
  <si>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</si>
  <si>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</si>
  <si>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</si>
  <si>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</si>
  <si>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 xml:space="preserve">"О бюджете Орловского района на 2022 год и на </t>
  </si>
  <si>
    <t>плановый период 2023 и 2024 годов"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</si>
  <si>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</si>
  <si>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</si>
  <si>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</si>
  <si>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</si>
  <si>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5.Субсидия  на разработку проектно-сметной документации на строительство, реконструкцию и капитальный ремонт объектов водопроводно-канализационного хозяйствапо объекту: «Водоснабжение населенных пунктов Волочаевского сельского поселения Орловского района  Ростовской области»</t>
  </si>
  <si>
    <t>2.Субсидия  на обновление материально-технической базы для формирования у обучающихся современных технологических и гуманитарных навыков</t>
  </si>
  <si>
    <t>3.Субсидия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</si>
  <si>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>Приложение 10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</si>
  <si>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2022 и на плановый период 2023 и 2024 годов. с долей местного бюджета</t>
  </si>
  <si>
    <t xml:space="preserve">5.Субсидия на реализацию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</t>
  </si>
  <si>
    <t>6.Субсидия на приобретение, установку и оснащение модульных зданий для муниципальных учреждений здравоохранения</t>
  </si>
  <si>
    <t>7.Субсидия на приобретение автомобилей скорой медицинской помощи, санитарного и иного автотранспорта для муниципальных учреждений здравоохранения</t>
  </si>
  <si>
    <t>8.Субсидия на софинансирование муниципальных программ по работе с молодежью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</si>
</sst>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4" fontId="7" fillId="0" borderId="2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7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vertical="center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8" fillId="2" borderId="1" xfId="1" applyNumberFormat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89"/>
  <sheetViews>
    <sheetView tabSelected="1" topLeftCell="A23" zoomScale="70" zoomScaleNormal="70" zoomScaleSheetLayoutView="75" workbookViewId="0">
      <selection activeCell="A32" sqref="A32"/>
    </sheetView>
  </sheetViews>
  <sheetFormatPr defaultColWidth="9.140625" defaultRowHeight="15.95" customHeight="1"/>
  <cols>
    <col min="1" max="1" width="44.140625" style="3" customWidth="1"/>
    <col min="2" max="2" width="15" style="1" customWidth="1"/>
    <col min="3" max="3" width="15.42578125" style="1" customWidth="1"/>
    <col min="4" max="4" width="13.140625" style="1" customWidth="1"/>
    <col min="5" max="5" width="14.5703125" style="1" customWidth="1"/>
    <col min="6" max="6" width="16" style="1" customWidth="1"/>
    <col min="7" max="7" width="11.28515625" style="1" customWidth="1"/>
    <col min="8" max="8" width="16.28515625" style="1" customWidth="1"/>
    <col min="9" max="9" width="14.140625" style="1" customWidth="1"/>
    <col min="10" max="10" width="14.28515625" style="1" customWidth="1"/>
    <col min="11" max="16384" width="9.140625" style="1"/>
  </cols>
  <sheetData>
    <row r="1" spans="1:10" ht="20.25" customHeight="1">
      <c r="A1" s="44" t="s">
        <v>33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0.25" customHeight="1">
      <c r="A2" s="43" t="s">
        <v>16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20.25" customHeight="1">
      <c r="A3" s="42" t="s">
        <v>24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ht="20.25" customHeight="1">
      <c r="A4" s="41" t="s">
        <v>25</v>
      </c>
      <c r="B4" s="41"/>
      <c r="C4" s="41"/>
      <c r="D4" s="41"/>
      <c r="E4" s="41"/>
      <c r="F4" s="41"/>
      <c r="G4" s="41"/>
      <c r="H4" s="41"/>
      <c r="I4" s="41"/>
      <c r="J4" s="41"/>
    </row>
    <row r="5" spans="1:10" ht="15.95" customHeight="1">
      <c r="A5" s="5"/>
      <c r="B5" s="45"/>
      <c r="C5" s="45"/>
      <c r="D5" s="45"/>
      <c r="E5" s="45"/>
      <c r="F5" s="45"/>
      <c r="G5" s="45"/>
    </row>
    <row r="6" spans="1:10" ht="65.25" customHeight="1">
      <c r="A6" s="38" t="s">
        <v>34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ht="18" customHeight="1">
      <c r="A7" s="40"/>
      <c r="B7" s="40"/>
      <c r="C7" s="40"/>
      <c r="D7" s="40"/>
      <c r="E7" s="40"/>
      <c r="F7" s="40"/>
      <c r="G7" s="40"/>
    </row>
    <row r="8" spans="1:10" ht="18" customHeight="1">
      <c r="A8" s="39" t="s">
        <v>1</v>
      </c>
      <c r="B8" s="39" t="s">
        <v>13</v>
      </c>
      <c r="C8" s="36" t="s">
        <v>7</v>
      </c>
      <c r="D8" s="37"/>
      <c r="E8" s="39" t="s">
        <v>22</v>
      </c>
      <c r="F8" s="36" t="s">
        <v>8</v>
      </c>
      <c r="G8" s="37"/>
      <c r="H8" s="39" t="s">
        <v>23</v>
      </c>
      <c r="I8" s="36" t="s">
        <v>8</v>
      </c>
      <c r="J8" s="37"/>
    </row>
    <row r="9" spans="1:10" ht="78.75" customHeight="1">
      <c r="A9" s="39"/>
      <c r="B9" s="39"/>
      <c r="C9" s="23" t="s">
        <v>9</v>
      </c>
      <c r="D9" s="23" t="s">
        <v>10</v>
      </c>
      <c r="E9" s="39"/>
      <c r="F9" s="23" t="s">
        <v>11</v>
      </c>
      <c r="G9" s="15" t="s">
        <v>5</v>
      </c>
      <c r="H9" s="39"/>
      <c r="I9" s="23" t="s">
        <v>11</v>
      </c>
      <c r="J9" s="15" t="s">
        <v>5</v>
      </c>
    </row>
    <row r="10" spans="1:10" ht="15.75">
      <c r="A10" s="4">
        <v>1</v>
      </c>
      <c r="B10" s="4">
        <v>5</v>
      </c>
      <c r="C10" s="4">
        <v>6</v>
      </c>
      <c r="D10" s="4">
        <v>7</v>
      </c>
      <c r="E10" s="4">
        <v>8</v>
      </c>
      <c r="F10" s="4">
        <v>9</v>
      </c>
      <c r="G10" s="4">
        <v>10</v>
      </c>
      <c r="H10" s="4">
        <v>8</v>
      </c>
      <c r="I10" s="4">
        <v>9</v>
      </c>
      <c r="J10" s="4">
        <v>10</v>
      </c>
    </row>
    <row r="11" spans="1:10" ht="22.5" customHeight="1">
      <c r="A11" s="4" t="s">
        <v>3</v>
      </c>
      <c r="B11" s="6">
        <f t="shared" ref="B11:J11" si="0">SUM(B12)</f>
        <v>105789.60000000002</v>
      </c>
      <c r="C11" s="6">
        <f>SUM(C12)</f>
        <v>104123.80000000002</v>
      </c>
      <c r="D11" s="6">
        <f>SUM(D12)</f>
        <v>1665.8</v>
      </c>
      <c r="E11" s="6">
        <f t="shared" si="0"/>
        <v>40757</v>
      </c>
      <c r="F11" s="6">
        <f t="shared" si="0"/>
        <v>40141.9</v>
      </c>
      <c r="G11" s="6">
        <f t="shared" si="0"/>
        <v>615.09999999999991</v>
      </c>
      <c r="H11" s="6">
        <f t="shared" si="0"/>
        <v>10348.299999999999</v>
      </c>
      <c r="I11" s="6">
        <f t="shared" si="0"/>
        <v>9983.5</v>
      </c>
      <c r="J11" s="6">
        <f t="shared" si="0"/>
        <v>364.8</v>
      </c>
    </row>
    <row r="12" spans="1:10" s="2" customFormat="1" ht="18.75">
      <c r="A12" s="7" t="s">
        <v>12</v>
      </c>
      <c r="B12" s="6">
        <f>SUM(C12+D12)</f>
        <v>105789.60000000002</v>
      </c>
      <c r="C12" s="6">
        <f>C14+C24+C28+C32+C35</f>
        <v>104123.80000000002</v>
      </c>
      <c r="D12" s="6">
        <f>D14+D24+D28+D32+D35</f>
        <v>1665.8</v>
      </c>
      <c r="E12" s="6">
        <f>SUM(F12+G12)</f>
        <v>40757</v>
      </c>
      <c r="F12" s="6">
        <f>SUM(F14+F24+F28+F32+F35)</f>
        <v>40141.9</v>
      </c>
      <c r="G12" s="6">
        <f>SUM(G14+G24+G28+G32+G35)</f>
        <v>615.09999999999991</v>
      </c>
      <c r="H12" s="6">
        <f>SUM(I12+J12)</f>
        <v>10348.299999999999</v>
      </c>
      <c r="I12" s="6">
        <f>SUM(I14+I24+I28+I32+I35)</f>
        <v>9983.5</v>
      </c>
      <c r="J12" s="6">
        <f>SUM(J14+J24+J28+J32+J35)</f>
        <v>364.8</v>
      </c>
    </row>
    <row r="13" spans="1:10" ht="18.75">
      <c r="A13" s="8" t="s">
        <v>0</v>
      </c>
      <c r="B13" s="31"/>
      <c r="C13" s="24"/>
      <c r="D13" s="25"/>
      <c r="E13" s="9"/>
      <c r="F13" s="24"/>
      <c r="G13" s="25"/>
      <c r="H13" s="9"/>
      <c r="I13" s="24"/>
      <c r="J13" s="25"/>
    </row>
    <row r="14" spans="1:10" s="2" customFormat="1" ht="36" customHeight="1">
      <c r="A14" s="20" t="s">
        <v>2</v>
      </c>
      <c r="B14" s="18">
        <f t="shared" ref="B14:J14" si="1">SUM(B15:B23)</f>
        <v>82708</v>
      </c>
      <c r="C14" s="18">
        <f t="shared" si="1"/>
        <v>81473.400000000009</v>
      </c>
      <c r="D14" s="18">
        <f t="shared" si="1"/>
        <v>1234.6000000000001</v>
      </c>
      <c r="E14" s="18">
        <f t="shared" si="1"/>
        <v>23128.1</v>
      </c>
      <c r="F14" s="18">
        <f t="shared" si="1"/>
        <v>22667.100000000002</v>
      </c>
      <c r="G14" s="18">
        <f t="shared" si="1"/>
        <v>460.99999999999994</v>
      </c>
      <c r="H14" s="18">
        <f t="shared" si="1"/>
        <v>4407.3999999999996</v>
      </c>
      <c r="I14" s="18">
        <f t="shared" si="1"/>
        <v>4204.3999999999996</v>
      </c>
      <c r="J14" s="18">
        <f t="shared" si="1"/>
        <v>203</v>
      </c>
    </row>
    <row r="15" spans="1:10" ht="38.25" customHeight="1">
      <c r="A15" s="12" t="s">
        <v>26</v>
      </c>
      <c r="B15" s="6">
        <f>SUM(C15+D15)</f>
        <v>3746.9</v>
      </c>
      <c r="C15" s="6">
        <v>3574.5</v>
      </c>
      <c r="D15" s="10">
        <v>172.4</v>
      </c>
      <c r="E15" s="6">
        <f>F15+G15</f>
        <v>3621.2999999999997</v>
      </c>
      <c r="F15" s="6">
        <v>3454.7</v>
      </c>
      <c r="G15" s="10">
        <v>166.6</v>
      </c>
      <c r="H15" s="6">
        <f>I15+J15</f>
        <v>2284.2999999999997</v>
      </c>
      <c r="I15" s="6">
        <v>2179.1999999999998</v>
      </c>
      <c r="J15" s="10">
        <v>105.1</v>
      </c>
    </row>
    <row r="16" spans="1:10" ht="51.75" customHeight="1">
      <c r="A16" s="12" t="s">
        <v>27</v>
      </c>
      <c r="B16" s="6">
        <f t="shared" ref="B16:B20" si="2">SUM(C16+D16)</f>
        <v>22.700000000000003</v>
      </c>
      <c r="C16" s="6">
        <v>21.6</v>
      </c>
      <c r="D16" s="10">
        <v>1.1000000000000001</v>
      </c>
      <c r="E16" s="6">
        <f t="shared" ref="E16:E20" si="3">SUM(F16+G16)</f>
        <v>23.5</v>
      </c>
      <c r="F16" s="6">
        <v>22.4</v>
      </c>
      <c r="G16" s="10">
        <v>1.1000000000000001</v>
      </c>
      <c r="H16" s="6">
        <f t="shared" ref="H16:H23" si="4">SUM(I16+J16)</f>
        <v>24.4</v>
      </c>
      <c r="I16" s="6">
        <v>23.2</v>
      </c>
      <c r="J16" s="10">
        <v>1.2</v>
      </c>
    </row>
    <row r="17" spans="1:156" ht="83.25" customHeight="1">
      <c r="A17" s="12" t="s">
        <v>28</v>
      </c>
      <c r="B17" s="6">
        <f t="shared" si="2"/>
        <v>414.40000000000003</v>
      </c>
      <c r="C17" s="6">
        <v>395.3</v>
      </c>
      <c r="D17" s="10">
        <v>19.100000000000001</v>
      </c>
      <c r="E17" s="6">
        <f t="shared" si="3"/>
        <v>431</v>
      </c>
      <c r="F17" s="6">
        <v>411.1</v>
      </c>
      <c r="G17" s="10">
        <v>19.899999999999999</v>
      </c>
      <c r="H17" s="6">
        <f t="shared" si="4"/>
        <v>448.2</v>
      </c>
      <c r="I17" s="6">
        <v>427.5</v>
      </c>
      <c r="J17" s="10">
        <v>20.7</v>
      </c>
    </row>
    <row r="18" spans="1:156" ht="54" customHeight="1">
      <c r="A18" s="13" t="s">
        <v>29</v>
      </c>
      <c r="B18" s="6">
        <f t="shared" si="2"/>
        <v>1408.2</v>
      </c>
      <c r="C18" s="6">
        <v>1343.4</v>
      </c>
      <c r="D18" s="10">
        <v>64.8</v>
      </c>
      <c r="E18" s="6">
        <f t="shared" si="3"/>
        <v>1408.2</v>
      </c>
      <c r="F18" s="6">
        <v>1343.4</v>
      </c>
      <c r="G18" s="10">
        <v>64.8</v>
      </c>
      <c r="H18" s="6">
        <f t="shared" si="4"/>
        <v>1408.2</v>
      </c>
      <c r="I18" s="6">
        <v>1343.4</v>
      </c>
      <c r="J18" s="10">
        <v>64.8</v>
      </c>
    </row>
    <row r="19" spans="1:156" ht="132" hidden="1" customHeight="1">
      <c r="A19" s="32" t="s">
        <v>30</v>
      </c>
      <c r="B19" s="33">
        <f t="shared" si="2"/>
        <v>0</v>
      </c>
      <c r="C19" s="33">
        <v>0</v>
      </c>
      <c r="D19" s="17">
        <f>338.1-338.1</f>
        <v>0</v>
      </c>
      <c r="E19" s="33">
        <f t="shared" si="3"/>
        <v>0</v>
      </c>
      <c r="F19" s="33">
        <v>0</v>
      </c>
      <c r="G19" s="17">
        <f>1352.4-1352.4</f>
        <v>0</v>
      </c>
      <c r="H19" s="33">
        <f t="shared" si="4"/>
        <v>0</v>
      </c>
      <c r="I19" s="33">
        <v>0</v>
      </c>
      <c r="J19" s="17">
        <v>0</v>
      </c>
    </row>
    <row r="20" spans="1:156" ht="327" customHeight="1">
      <c r="A20" s="11" t="s">
        <v>35</v>
      </c>
      <c r="B20" s="6">
        <f t="shared" si="2"/>
        <v>55873.5</v>
      </c>
      <c r="C20" s="6">
        <v>55873.5</v>
      </c>
      <c r="D20" s="10">
        <v>0</v>
      </c>
      <c r="E20" s="6">
        <f t="shared" si="3"/>
        <v>13111.7</v>
      </c>
      <c r="F20" s="6">
        <v>13111.7</v>
      </c>
      <c r="G20" s="10">
        <v>0</v>
      </c>
      <c r="H20" s="6">
        <f t="shared" si="4"/>
        <v>0</v>
      </c>
      <c r="I20" s="6">
        <v>0</v>
      </c>
      <c r="J20" s="10">
        <v>0</v>
      </c>
    </row>
    <row r="21" spans="1:156" ht="86.25" customHeight="1">
      <c r="A21" s="13" t="s">
        <v>36</v>
      </c>
      <c r="B21" s="6">
        <f t="shared" ref="B21:B23" si="5">SUM(C21+D21)</f>
        <v>21000</v>
      </c>
      <c r="C21" s="6">
        <v>20034</v>
      </c>
      <c r="D21" s="10">
        <v>966</v>
      </c>
      <c r="E21" s="6">
        <f t="shared" ref="E21:E23" si="6">SUM(F21+G21)</f>
        <v>0</v>
      </c>
      <c r="F21" s="6">
        <v>0</v>
      </c>
      <c r="G21" s="10">
        <v>0</v>
      </c>
      <c r="H21" s="6">
        <f t="shared" si="4"/>
        <v>0</v>
      </c>
      <c r="I21" s="6">
        <v>0</v>
      </c>
      <c r="J21" s="10">
        <v>0</v>
      </c>
    </row>
    <row r="22" spans="1:156" ht="54" customHeight="1">
      <c r="A22" s="13" t="s">
        <v>37</v>
      </c>
      <c r="B22" s="6">
        <f t="shared" si="5"/>
        <v>0</v>
      </c>
      <c r="C22" s="6">
        <v>0</v>
      </c>
      <c r="D22" s="10">
        <v>0</v>
      </c>
      <c r="E22" s="6">
        <f t="shared" si="6"/>
        <v>4290.0999999999995</v>
      </c>
      <c r="F22" s="6">
        <v>4092.7</v>
      </c>
      <c r="G22" s="10">
        <v>197.4</v>
      </c>
      <c r="H22" s="6">
        <f t="shared" si="4"/>
        <v>0</v>
      </c>
      <c r="I22" s="6">
        <v>0</v>
      </c>
      <c r="J22" s="10">
        <v>0</v>
      </c>
    </row>
    <row r="23" spans="1:156" ht="48" customHeight="1">
      <c r="A23" s="11" t="s">
        <v>38</v>
      </c>
      <c r="B23" s="6">
        <f t="shared" si="5"/>
        <v>242.29999999999998</v>
      </c>
      <c r="C23" s="10">
        <v>231.1</v>
      </c>
      <c r="D23" s="10">
        <v>11.2</v>
      </c>
      <c r="E23" s="6">
        <f t="shared" si="6"/>
        <v>242.29999999999998</v>
      </c>
      <c r="F23" s="10">
        <v>231.1</v>
      </c>
      <c r="G23" s="10">
        <v>11.2</v>
      </c>
      <c r="H23" s="6">
        <f t="shared" si="4"/>
        <v>242.29999999999998</v>
      </c>
      <c r="I23" s="10">
        <v>231.1</v>
      </c>
      <c r="J23" s="10">
        <v>11.2</v>
      </c>
    </row>
    <row r="24" spans="1:156" s="27" customFormat="1" ht="42.75" customHeight="1">
      <c r="A24" s="20" t="s">
        <v>4</v>
      </c>
      <c r="B24" s="18">
        <f>B25+B26+B27</f>
        <v>21722.9</v>
      </c>
      <c r="C24" s="18">
        <f t="shared" ref="C24:J24" si="7">C25+C26+C27</f>
        <v>21355.3</v>
      </c>
      <c r="D24" s="18">
        <f t="shared" si="7"/>
        <v>367.59999999999997</v>
      </c>
      <c r="E24" s="18">
        <f t="shared" si="7"/>
        <v>16523.099999999999</v>
      </c>
      <c r="F24" s="18">
        <f t="shared" si="7"/>
        <v>16420</v>
      </c>
      <c r="G24" s="18">
        <f t="shared" si="7"/>
        <v>103.1</v>
      </c>
      <c r="H24" s="18">
        <f t="shared" si="7"/>
        <v>4758.7000000000007</v>
      </c>
      <c r="I24" s="18">
        <f t="shared" si="7"/>
        <v>4651.3999999999996</v>
      </c>
      <c r="J24" s="18">
        <f t="shared" si="7"/>
        <v>107.3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</row>
    <row r="25" spans="1:156" ht="40.5" customHeight="1">
      <c r="A25" s="12" t="s">
        <v>14</v>
      </c>
      <c r="B25" s="6">
        <f t="shared" ref="B25:B27" si="8">SUM(C25+D25)</f>
        <v>2155</v>
      </c>
      <c r="C25" s="6">
        <v>2055.8000000000002</v>
      </c>
      <c r="D25" s="10">
        <v>99.2</v>
      </c>
      <c r="E25" s="6">
        <f t="shared" ref="E25:E27" si="9">SUM(F25+G25)</f>
        <v>2241.1</v>
      </c>
      <c r="F25" s="6">
        <v>2138</v>
      </c>
      <c r="G25" s="10">
        <v>103.1</v>
      </c>
      <c r="H25" s="6">
        <f t="shared" ref="H25:H27" si="10">SUM(I25+J25)</f>
        <v>2330.8000000000002</v>
      </c>
      <c r="I25" s="6">
        <v>2223.5</v>
      </c>
      <c r="J25" s="10">
        <v>107.3</v>
      </c>
    </row>
    <row r="26" spans="1:156" ht="76.5" customHeight="1">
      <c r="A26" s="13" t="s">
        <v>31</v>
      </c>
      <c r="B26" s="6">
        <f t="shared" si="8"/>
        <v>5834.4</v>
      </c>
      <c r="C26" s="6">
        <v>5566</v>
      </c>
      <c r="D26" s="10">
        <v>268.39999999999998</v>
      </c>
      <c r="E26" s="6">
        <f>SUM(F26+G26)</f>
        <v>0</v>
      </c>
      <c r="F26" s="6">
        <v>0</v>
      </c>
      <c r="G26" s="10">
        <v>0</v>
      </c>
      <c r="H26" s="6">
        <f t="shared" si="10"/>
        <v>0</v>
      </c>
      <c r="I26" s="6">
        <v>0</v>
      </c>
      <c r="J26" s="10">
        <v>0</v>
      </c>
    </row>
    <row r="27" spans="1:156" ht="88.5" customHeight="1">
      <c r="A27" s="13" t="s">
        <v>32</v>
      </c>
      <c r="B27" s="6">
        <f t="shared" si="8"/>
        <v>13733.5</v>
      </c>
      <c r="C27" s="6">
        <v>13733.5</v>
      </c>
      <c r="D27" s="10">
        <v>0</v>
      </c>
      <c r="E27" s="6">
        <f t="shared" si="9"/>
        <v>14282</v>
      </c>
      <c r="F27" s="6">
        <v>14282</v>
      </c>
      <c r="G27" s="10">
        <v>0</v>
      </c>
      <c r="H27" s="6">
        <f t="shared" si="10"/>
        <v>2427.9</v>
      </c>
      <c r="I27" s="6">
        <v>2427.9</v>
      </c>
      <c r="J27" s="10">
        <v>0</v>
      </c>
    </row>
    <row r="28" spans="1:156" s="27" customFormat="1" ht="58.5" customHeight="1">
      <c r="A28" s="21" t="s">
        <v>6</v>
      </c>
      <c r="B28" s="18">
        <f>B29+B30+B31</f>
        <v>674.19999999999993</v>
      </c>
      <c r="C28" s="18">
        <f t="shared" ref="C28:J28" si="11">C29+C30+C31</f>
        <v>642.09999999999991</v>
      </c>
      <c r="D28" s="18">
        <f t="shared" si="11"/>
        <v>32.099999999999994</v>
      </c>
      <c r="E28" s="18">
        <f t="shared" si="11"/>
        <v>673.19999999999993</v>
      </c>
      <c r="F28" s="18">
        <f t="shared" si="11"/>
        <v>642.09999999999991</v>
      </c>
      <c r="G28" s="18">
        <f t="shared" si="11"/>
        <v>31.099999999999998</v>
      </c>
      <c r="H28" s="18">
        <f t="shared" si="11"/>
        <v>748.5</v>
      </c>
      <c r="I28" s="18">
        <f t="shared" si="11"/>
        <v>714</v>
      </c>
      <c r="J28" s="18">
        <f t="shared" si="11"/>
        <v>34.5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8"/>
    </row>
    <row r="29" spans="1:156" ht="56.25" customHeight="1">
      <c r="A29" s="12" t="s">
        <v>20</v>
      </c>
      <c r="B29" s="6">
        <f>SUM(C29+D29)</f>
        <v>253.39999999999998</v>
      </c>
      <c r="C29" s="6">
        <v>240.7</v>
      </c>
      <c r="D29" s="6">
        <v>12.7</v>
      </c>
      <c r="E29" s="6">
        <f>SUM(F29+G29)</f>
        <v>252.39999999999998</v>
      </c>
      <c r="F29" s="6">
        <v>240.7</v>
      </c>
      <c r="G29" s="6">
        <v>11.7</v>
      </c>
      <c r="H29" s="6">
        <f t="shared" ref="H29:H34" si="12">SUM(I29+J29)</f>
        <v>327.70000000000005</v>
      </c>
      <c r="I29" s="6">
        <v>312.60000000000002</v>
      </c>
      <c r="J29" s="6">
        <v>15.1</v>
      </c>
    </row>
    <row r="30" spans="1:156" ht="64.5" customHeight="1">
      <c r="A30" s="12" t="s">
        <v>21</v>
      </c>
      <c r="B30" s="6">
        <f>SUM(C30+D30)</f>
        <v>420.79999999999995</v>
      </c>
      <c r="C30" s="10">
        <v>401.4</v>
      </c>
      <c r="D30" s="10">
        <v>19.399999999999999</v>
      </c>
      <c r="E30" s="6">
        <f>SUM(F30+G30)</f>
        <v>420.79999999999995</v>
      </c>
      <c r="F30" s="10">
        <v>401.4</v>
      </c>
      <c r="G30" s="10">
        <v>19.399999999999999</v>
      </c>
      <c r="H30" s="6">
        <f t="shared" si="12"/>
        <v>420.79999999999995</v>
      </c>
      <c r="I30" s="10">
        <v>401.4</v>
      </c>
      <c r="J30" s="10">
        <v>19.399999999999999</v>
      </c>
    </row>
    <row r="31" spans="1:156" ht="54.75" hidden="1" customHeight="1">
      <c r="A31" s="34" t="s">
        <v>19</v>
      </c>
      <c r="B31" s="33">
        <f t="shared" ref="B31:B34" si="13">SUM(C31+D31)</f>
        <v>0</v>
      </c>
      <c r="C31" s="35">
        <v>0</v>
      </c>
      <c r="D31" s="17">
        <f>5467.6-5467.6</f>
        <v>0</v>
      </c>
      <c r="E31" s="33">
        <f t="shared" ref="E31:E34" si="14">SUM(F31+G31)</f>
        <v>0</v>
      </c>
      <c r="F31" s="35">
        <v>0</v>
      </c>
      <c r="G31" s="17">
        <f>4295.9-4295.9</f>
        <v>0</v>
      </c>
      <c r="H31" s="33">
        <f t="shared" si="12"/>
        <v>0</v>
      </c>
      <c r="I31" s="35">
        <v>0</v>
      </c>
      <c r="J31" s="17">
        <v>0</v>
      </c>
    </row>
    <row r="32" spans="1:156" ht="56.25">
      <c r="A32" s="22" t="s">
        <v>17</v>
      </c>
      <c r="B32" s="18">
        <f>SUM(C32+D32)</f>
        <v>684.5</v>
      </c>
      <c r="C32" s="18">
        <f>C33+C34</f>
        <v>653</v>
      </c>
      <c r="D32" s="18">
        <f>D33+D34</f>
        <v>31.5</v>
      </c>
      <c r="E32" s="18">
        <f>SUM(F32+G32)</f>
        <v>432.59999999999997</v>
      </c>
      <c r="F32" s="18">
        <f>F33+F34</f>
        <v>412.7</v>
      </c>
      <c r="G32" s="18">
        <f>G33+G34</f>
        <v>19.899999999999999</v>
      </c>
      <c r="H32" s="18">
        <f t="shared" si="12"/>
        <v>433.7</v>
      </c>
      <c r="I32" s="18">
        <f>I33+I34</f>
        <v>413.7</v>
      </c>
      <c r="J32" s="18">
        <f>J33+J34</f>
        <v>20</v>
      </c>
    </row>
    <row r="33" spans="1:10" ht="80.25" customHeight="1">
      <c r="A33" s="30" t="s">
        <v>15</v>
      </c>
      <c r="B33" s="6">
        <f t="shared" si="13"/>
        <v>473.7</v>
      </c>
      <c r="C33" s="29">
        <v>451.9</v>
      </c>
      <c r="D33" s="29">
        <v>21.8</v>
      </c>
      <c r="E33" s="6">
        <f t="shared" si="14"/>
        <v>432.59999999999997</v>
      </c>
      <c r="F33" s="29">
        <v>412.7</v>
      </c>
      <c r="G33" s="29">
        <v>19.899999999999999</v>
      </c>
      <c r="H33" s="6">
        <f t="shared" si="12"/>
        <v>433.7</v>
      </c>
      <c r="I33" s="29">
        <v>413.7</v>
      </c>
      <c r="J33" s="29">
        <v>20</v>
      </c>
    </row>
    <row r="34" spans="1:10" ht="44.25" customHeight="1">
      <c r="A34" s="30" t="s">
        <v>18</v>
      </c>
      <c r="B34" s="6">
        <f t="shared" si="13"/>
        <v>210.79999999999998</v>
      </c>
      <c r="C34" s="29">
        <v>201.1</v>
      </c>
      <c r="D34" s="29">
        <v>9.6999999999999993</v>
      </c>
      <c r="E34" s="6">
        <f t="shared" si="14"/>
        <v>0</v>
      </c>
      <c r="F34" s="29">
        <v>0</v>
      </c>
      <c r="G34" s="29">
        <v>0</v>
      </c>
      <c r="H34" s="6">
        <f t="shared" si="12"/>
        <v>0</v>
      </c>
      <c r="I34" s="29">
        <v>0</v>
      </c>
      <c r="J34" s="29">
        <v>0</v>
      </c>
    </row>
    <row r="35" spans="1:10" ht="18.75" hidden="1">
      <c r="A35" s="22"/>
      <c r="B35" s="16">
        <f t="shared" ref="B35:J35" si="15">B36</f>
        <v>0</v>
      </c>
      <c r="C35" s="19">
        <f t="shared" si="15"/>
        <v>0</v>
      </c>
      <c r="D35" s="19">
        <f t="shared" si="15"/>
        <v>0</v>
      </c>
      <c r="E35" s="16">
        <f t="shared" si="15"/>
        <v>0</v>
      </c>
      <c r="F35" s="19">
        <f t="shared" si="15"/>
        <v>0</v>
      </c>
      <c r="G35" s="19">
        <f t="shared" si="15"/>
        <v>0</v>
      </c>
      <c r="H35" s="16">
        <f t="shared" si="15"/>
        <v>0</v>
      </c>
      <c r="I35" s="19">
        <f t="shared" si="15"/>
        <v>0</v>
      </c>
      <c r="J35" s="19">
        <f t="shared" si="15"/>
        <v>0</v>
      </c>
    </row>
    <row r="36" spans="1:10" ht="54.75" hidden="1" customHeight="1">
      <c r="A36" s="14"/>
      <c r="B36" s="17">
        <f>C36+D36</f>
        <v>0</v>
      </c>
      <c r="C36" s="10"/>
      <c r="D36" s="10"/>
      <c r="E36" s="17">
        <f>F36+G36</f>
        <v>0</v>
      </c>
      <c r="F36" s="10"/>
      <c r="G36" s="10"/>
      <c r="H36" s="17">
        <f>I36+J36</f>
        <v>0</v>
      </c>
      <c r="I36" s="10"/>
      <c r="J36" s="26"/>
    </row>
    <row r="37" spans="1:10" ht="15.75"/>
    <row r="38" spans="1:10" ht="15.75"/>
    <row r="39" spans="1:10" ht="15.75"/>
    <row r="40" spans="1:10" ht="15.75"/>
    <row r="41" spans="1:10" ht="15.75"/>
    <row r="42" spans="1:10" ht="15.75"/>
    <row r="43" spans="1:10" ht="15.75"/>
    <row r="44" spans="1:10" ht="15.75"/>
    <row r="45" spans="1:10" ht="15.75"/>
    <row r="46" spans="1:10" ht="15.75"/>
    <row r="47" spans="1:10" ht="15.75"/>
    <row r="48" spans="1:10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</sheetData>
  <mergeCells count="14">
    <mergeCell ref="A4:J4"/>
    <mergeCell ref="A3:J3"/>
    <mergeCell ref="A2:J2"/>
    <mergeCell ref="A1:J1"/>
    <mergeCell ref="B5:G5"/>
    <mergeCell ref="I8:J8"/>
    <mergeCell ref="A6:J6"/>
    <mergeCell ref="F8:G8"/>
    <mergeCell ref="A8:A9"/>
    <mergeCell ref="B8:B9"/>
    <mergeCell ref="C8:D8"/>
    <mergeCell ref="E8:E9"/>
    <mergeCell ref="H8:H9"/>
    <mergeCell ref="A7:G7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2021-11-12T12:56:33Z</dcterms:modified>
</cp:coreProperties>
</file>