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AD300" i="1"/>
  <c r="AD299" s="1"/>
  <c r="AD224"/>
  <c r="AD477" l="1"/>
  <c r="AD478"/>
  <c r="AD491"/>
  <c r="AD492"/>
  <c r="AD494"/>
  <c r="AD496"/>
  <c r="AD498"/>
  <c r="AD500"/>
  <c r="AD502"/>
  <c r="AD504"/>
  <c r="AD506"/>
  <c r="AD508"/>
  <c r="AD510"/>
  <c r="AD512"/>
  <c r="AD514"/>
  <c r="AD516"/>
  <c r="AD518"/>
  <c r="AD521"/>
  <c r="AD523"/>
  <c r="AD525"/>
  <c r="AD529"/>
  <c r="AD532"/>
  <c r="AD534"/>
  <c r="AD537"/>
  <c r="AD540"/>
  <c r="AD543"/>
  <c r="AD545"/>
  <c r="AD547"/>
  <c r="AD549"/>
  <c r="AD551"/>
  <c r="AD553"/>
  <c r="AD555"/>
  <c r="AD557"/>
  <c r="AD485"/>
  <c r="AD479"/>
  <c r="AD469"/>
  <c r="AD471"/>
  <c r="AD473"/>
  <c r="AD475"/>
  <c r="AD465"/>
  <c r="AD464" s="1"/>
  <c r="AD463" s="1"/>
  <c r="AD462" s="1"/>
  <c r="AD460"/>
  <c r="AD459" s="1"/>
  <c r="AD458" s="1"/>
  <c r="AD457" s="1"/>
  <c r="AD445"/>
  <c r="AD447"/>
  <c r="AD449"/>
  <c r="AD451"/>
  <c r="AD455"/>
  <c r="AD454" s="1"/>
  <c r="AD437"/>
  <c r="AD439"/>
  <c r="AD441"/>
  <c r="AD419"/>
  <c r="AD418" s="1"/>
  <c r="AD422"/>
  <c r="AD424"/>
  <c r="AD428"/>
  <c r="AD430"/>
  <c r="AD433"/>
  <c r="AD407"/>
  <c r="AD406" s="1"/>
  <c r="AD410"/>
  <c r="AD409" s="1"/>
  <c r="AD413"/>
  <c r="AD415"/>
  <c r="AD393"/>
  <c r="AD395"/>
  <c r="AD398"/>
  <c r="AD397" s="1"/>
  <c r="AD403"/>
  <c r="AD402" s="1"/>
  <c r="AD401" s="1"/>
  <c r="AD369"/>
  <c r="AD371"/>
  <c r="AD374"/>
  <c r="AD376"/>
  <c r="AD378"/>
  <c r="AD380"/>
  <c r="AD382"/>
  <c r="AD384"/>
  <c r="AD387"/>
  <c r="AD389"/>
  <c r="AD360"/>
  <c r="AD359" s="1"/>
  <c r="AD358" s="1"/>
  <c r="AD365"/>
  <c r="AD364" s="1"/>
  <c r="AD363" s="1"/>
  <c r="AD351"/>
  <c r="AD353"/>
  <c r="AD356"/>
  <c r="AD355" s="1"/>
  <c r="AD301"/>
  <c r="AD304"/>
  <c r="AD306"/>
  <c r="AD308"/>
  <c r="AD310"/>
  <c r="AD312"/>
  <c r="AD314"/>
  <c r="AD316"/>
  <c r="AD318"/>
  <c r="AD320"/>
  <c r="AD322"/>
  <c r="AD324"/>
  <c r="AD326"/>
  <c r="AD328"/>
  <c r="AD331"/>
  <c r="AD330" s="1"/>
  <c r="AD334"/>
  <c r="AD333" s="1"/>
  <c r="AD337"/>
  <c r="AD339"/>
  <c r="AD342"/>
  <c r="AD344"/>
  <c r="AD347"/>
  <c r="AD284"/>
  <c r="AD283" s="1"/>
  <c r="AD287"/>
  <c r="AD286" s="1"/>
  <c r="AD291"/>
  <c r="AD290" s="1"/>
  <c r="AD294"/>
  <c r="AD293" s="1"/>
  <c r="AD297"/>
  <c r="AD296" s="1"/>
  <c r="AD261"/>
  <c r="AD263"/>
  <c r="AD266"/>
  <c r="AD270"/>
  <c r="AD274"/>
  <c r="AD276"/>
  <c r="AD278"/>
  <c r="AD280"/>
  <c r="AD235"/>
  <c r="AD234" s="1"/>
  <c r="AD246"/>
  <c r="AD248"/>
  <c r="AD238"/>
  <c r="AD240"/>
  <c r="AD242"/>
  <c r="AD244"/>
  <c r="AD250"/>
  <c r="AD252"/>
  <c r="AD254"/>
  <c r="AD257"/>
  <c r="AD231"/>
  <c r="AD229"/>
  <c r="AD226"/>
  <c r="AD225" s="1"/>
  <c r="AD219"/>
  <c r="AD221"/>
  <c r="AD208"/>
  <c r="AD210"/>
  <c r="AD212"/>
  <c r="AD215"/>
  <c r="AD214" s="1"/>
  <c r="AD156"/>
  <c r="AD159"/>
  <c r="AD161"/>
  <c r="AD163"/>
  <c r="AD165"/>
  <c r="AD168"/>
  <c r="AD171"/>
  <c r="AD174"/>
  <c r="AD177"/>
  <c r="AD179"/>
  <c r="AD181"/>
  <c r="AD183"/>
  <c r="AD185"/>
  <c r="AD187"/>
  <c r="AD190"/>
  <c r="AD192"/>
  <c r="AD194"/>
  <c r="AD196"/>
  <c r="AD199"/>
  <c r="AD202"/>
  <c r="AD205"/>
  <c r="AD107"/>
  <c r="AD109"/>
  <c r="AD111"/>
  <c r="AD113"/>
  <c r="AD115"/>
  <c r="AD117"/>
  <c r="AD120"/>
  <c r="AD123"/>
  <c r="AD126"/>
  <c r="AD129"/>
  <c r="AD131"/>
  <c r="AD134"/>
  <c r="AD137"/>
  <c r="AD140"/>
  <c r="AD143"/>
  <c r="AD148"/>
  <c r="AD151"/>
  <c r="AD153"/>
  <c r="AD28"/>
  <c r="AD103"/>
  <c r="AD102" s="1"/>
  <c r="AD100"/>
  <c r="AD99" s="1"/>
  <c r="AD97"/>
  <c r="AD95"/>
  <c r="AD91"/>
  <c r="AD89"/>
  <c r="AD83"/>
  <c r="AD80"/>
  <c r="AD77"/>
  <c r="AD74"/>
  <c r="AD72"/>
  <c r="AD68"/>
  <c r="AD66"/>
  <c r="AD64"/>
  <c r="AD62"/>
  <c r="AD58"/>
  <c r="AD56"/>
  <c r="AD52"/>
  <c r="AD48"/>
  <c r="AD44"/>
  <c r="AD42"/>
  <c r="AD40"/>
  <c r="AD37"/>
  <c r="AD35"/>
  <c r="AD30"/>
  <c r="AD26"/>
  <c r="AD22"/>
  <c r="AD19"/>
  <c r="AD17"/>
  <c r="AD15"/>
  <c r="AD13"/>
  <c r="AD444" l="1"/>
  <c r="AD443" s="1"/>
  <c r="AD468"/>
  <c r="AD467" s="1"/>
  <c r="AD436"/>
  <c r="AD435" s="1"/>
  <c r="AD421"/>
  <c r="AD417" s="1"/>
  <c r="AD412"/>
  <c r="AD405" s="1"/>
  <c r="AD368"/>
  <c r="AD392"/>
  <c r="AD391" s="1"/>
  <c r="AD386"/>
  <c r="AD336"/>
  <c r="AD350"/>
  <c r="AD349" s="1"/>
  <c r="AD265"/>
  <c r="AD260"/>
  <c r="AD282"/>
  <c r="AD273"/>
  <c r="AD237"/>
  <c r="AD233" s="1"/>
  <c r="AD207"/>
  <c r="AD218"/>
  <c r="AD217" s="1"/>
  <c r="AD189"/>
  <c r="AD155" s="1"/>
  <c r="AD106"/>
  <c r="AD12"/>
  <c r="AD94"/>
  <c r="AD21"/>
  <c r="AD76"/>
  <c r="AD34"/>
  <c r="AD39"/>
  <c r="AD47"/>
  <c r="AD367" l="1"/>
  <c r="AD259"/>
  <c r="AD105"/>
  <c r="AD46"/>
  <c r="AD93"/>
  <c r="AD11"/>
  <c r="AD566" l="1"/>
</calcChain>
</file>

<file path=xl/sharedStrings.xml><?xml version="1.0" encoding="utf-8"?>
<sst xmlns="http://schemas.openxmlformats.org/spreadsheetml/2006/main" count="2046" uniqueCount="863">
  <si>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</si>
  <si>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</si>
  <si>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</si>
  <si>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</si>
  <si>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</si>
  <si>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</si>
  <si>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</si>
  <si>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</si>
  <si>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</si>
  <si>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</si>
  <si>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</si>
  <si>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</si>
  <si>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</si>
  <si>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</si>
  <si>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</si>
  <si>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</si>
  <si>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</si>
  <si>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</si>
  <si>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</si>
  <si>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</si>
  <si>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</si>
  <si>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</si>
  <si>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Орловского района «Развитие здравоохранения»</t>
  </si>
  <si>
    <t>01.0.00.00000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</si>
  <si>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</si>
  <si>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01.1.00.00000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</si>
  <si>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</si>
  <si>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01.1.00.00590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</si>
  <si>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</si>
  <si>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610</t>
  </si>
  <si>
    <t>09</t>
  </si>
  <si>
    <t>02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</si>
  <si>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</si>
  <si>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</si>
  <si>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</si>
  <si>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Расходы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 “Развитие здравоохранения”</t>
  </si>
  <si>
    <t>01.1.00.L3653</t>
  </si>
  <si>
    <t>Расходы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 “Развитие здравоохранения” (Субсидии бюджетным учреждениям)</t>
  </si>
  <si>
    <t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в рамках подпрограммы
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
“Развитие здравоохранения”</t>
  </si>
  <si>
    <t>01.1.00.L3654</t>
  </si>
  <si>
    <t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в рамках подпрограммы
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
“Развитие здравоохранения” (Субсидии бюджетным учреждениям)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</si>
  <si>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</si>
  <si>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01.2.00.00000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</si>
  <si>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</si>
  <si>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01.2.00.00590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</si>
  <si>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</si>
  <si>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01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</si>
  <si>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</si>
  <si>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</si>
  <si>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</si>
  <si>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</si>
  <si>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01.2.00.22360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</si>
  <si>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</si>
  <si>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</si>
  <si>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01.2.00.22370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</si>
  <si>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</si>
  <si>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Подпрограмма «Оказание паллиативной помощи, в том числе детям»</t>
  </si>
  <si>
    <t>01.4.00.00000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</si>
  <si>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</si>
  <si>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01.4.00.00590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</si>
  <si>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</si>
  <si>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</si>
  <si>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01.4.00.72430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</si>
  <si>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</si>
  <si>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Подпрограмма «Кадровое обеспечение системы здравоохранения»</t>
  </si>
  <si>
    <t>01.5.00.00000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</si>
  <si>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</si>
  <si>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01.5.00.00590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</si>
  <si>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</si>
  <si>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Федерации, в рамках подпрограммы “Развитие кадровых ресурсов в здравоохранении” муниципальной программы Орловского района “Развитие здравоохранения”</t>
  </si>
  <si>
    <t>01.5.00.58360</t>
  </si>
  <si>
    <t>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Федерации, в рамках подпрограммы “Развитие кадровых ресурсов в здравоохранении” муниципальной программы Орловского района “Развитие здравоохранения” (Субсидии бюджетным учреждениям)</t>
  </si>
  <si>
    <t>Финансовое обеспечение выплат стимулирующего характера за дополнительную нагрузку медицинским работникам, участвующим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</si>
  <si>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01.5.00.R6970</t>
  </si>
  <si>
    <t>Финансовое обеспечение выплат стимулирующего характера за дополнительную нагрузку медицинским работникам, участвующим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</si>
  <si>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Муниципальная программа Орловского района «Развитие образования»</t>
  </si>
  <si>
    <t>02.0.00.00000</t>
  </si>
  <si>
    <t>Подпрограмма «Развитие общего и дополнительного образования»</t>
  </si>
  <si>
    <t>02.1.00.00000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</si>
  <si>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</si>
  <si>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</si>
  <si>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</si>
  <si>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07</t>
  </si>
  <si>
    <t>03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</si>
  <si>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</si>
  <si>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</si>
  <si>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</si>
  <si>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</si>
  <si>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02.1.00.22360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</si>
  <si>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</si>
  <si>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</si>
  <si>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</si>
  <si>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</si>
  <si>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</si>
  <si>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</si>
  <si>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</si>
  <si>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</si>
  <si>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</si>
  <si>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</si>
  <si>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</si>
  <si>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</si>
  <si>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</si>
  <si>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</si>
  <si>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</si>
  <si>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</si>
  <si>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</si>
  <si>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02.1.00.R3040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</si>
  <si>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</si>
  <si>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</si>
  <si>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</si>
  <si>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</si>
  <si>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</si>
  <si>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>02.2.00.00000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</si>
  <si>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</si>
  <si>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</si>
  <si>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</si>
  <si>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</si>
  <si>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(Социальные выплаты гражданам, кроме публичных нормативных социальных выплат)</t>
  </si>
  <si>
    <t>320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</si>
  <si>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</si>
  <si>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</si>
  <si>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</si>
  <si>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</si>
  <si>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240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</si>
  <si>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</si>
  <si>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</si>
  <si>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</si>
  <si>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110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</si>
  <si>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</si>
  <si>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05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</si>
  <si>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(Исполнение судебных актов)</t>
  </si>
  <si>
    <t>830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</si>
  <si>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</si>
  <si>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850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</si>
  <si>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</si>
  <si>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</si>
  <si>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</si>
  <si>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</si>
  <si>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</si>
  <si>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</si>
  <si>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Муниципальная программа Орловского района «Молодежная политика и социальная активность»</t>
  </si>
  <si>
    <t>03.0.00.00000</t>
  </si>
  <si>
    <t>Подпрограмма «Поддержка молодежных инициатив»</t>
  </si>
  <si>
    <t>03.1.00.00000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</si>
  <si>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</si>
  <si>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</si>
  <si>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</si>
  <si>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08</t>
  </si>
  <si>
    <t>11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</si>
  <si>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</si>
  <si>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</si>
  <si>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</si>
  <si>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Подпрограмма «Формирование патриотизма и гражданственности в молодежной среде»</t>
  </si>
  <si>
    <t>03.2.00.00000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</si>
  <si>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</si>
  <si>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</si>
  <si>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</si>
  <si>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Подпрограмма «Формирование эффективной системы поддержки добровольческой деятельности»</t>
  </si>
  <si>
    <t>03.3.00.00000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</si>
  <si>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</si>
  <si>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</si>
  <si>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</si>
  <si>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Муниципальная программа Орловского района «Социальная поддержка граждан»</t>
  </si>
  <si>
    <t>04.0.00.00000</t>
  </si>
  <si>
    <t>Подпрограмма «Социальная поддержка отдельных категорий граждан»</t>
  </si>
  <si>
    <t>04.1.00.00000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</si>
  <si>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</si>
  <si>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</si>
  <si>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</si>
  <si>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10</t>
  </si>
  <si>
    <t>06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</si>
  <si>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</si>
  <si>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</si>
  <si>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</si>
  <si>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</si>
  <si>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</si>
  <si>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</si>
  <si>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</si>
  <si>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</si>
  <si>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04.1.00.22110</t>
  </si>
  <si>
    <t>Мероприятия по обеспечению пожарной безопасности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</si>
  <si>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</si>
  <si>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</si>
  <si>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</si>
  <si>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</si>
  <si>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04.1.00.51370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</si>
  <si>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</si>
  <si>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 (Социальные выплаты гражданам, кроме публичных нормативных социальных выплат)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</si>
  <si>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</si>
  <si>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</si>
  <si>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</si>
  <si>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</si>
  <si>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</si>
  <si>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</si>
  <si>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</si>
  <si>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</si>
  <si>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</si>
  <si>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04.1.00.72050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</si>
  <si>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</si>
  <si>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</si>
  <si>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</si>
  <si>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04.1.00.72060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</si>
  <si>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</si>
  <si>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</si>
  <si>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04.1.00.72070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</si>
  <si>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</si>
  <si>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</si>
  <si>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</si>
  <si>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04.1.00.72080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</si>
  <si>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</si>
  <si>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</si>
  <si>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</si>
  <si>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</si>
  <si>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</si>
  <si>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</si>
  <si>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</si>
  <si>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</si>
  <si>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</si>
  <si>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</si>
  <si>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</si>
  <si>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</si>
  <si>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</si>
  <si>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</si>
  <si>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</si>
  <si>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620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</si>
  <si>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</si>
  <si>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</si>
  <si>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</si>
  <si>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</si>
  <si>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</si>
  <si>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</si>
  <si>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</si>
  <si>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13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</si>
  <si>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</si>
  <si>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</t>
  </si>
  <si>
    <t>04.1.00.S4120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</si>
  <si>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</si>
  <si>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Подпрограмма «Совершенствование мер демографической политики в области социальной поддержки семьи и детей"</t>
  </si>
  <si>
    <t>04.2.00.00000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</si>
  <si>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</si>
  <si>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</si>
  <si>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</si>
  <si>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</si>
  <si>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</si>
  <si>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04.2.00.52600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</si>
  <si>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</si>
  <si>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</si>
  <si>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</si>
  <si>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04.2.00.52700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</si>
  <si>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</si>
  <si>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</si>
  <si>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04.2.00.53800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</si>
  <si>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</si>
  <si>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</si>
  <si>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</si>
  <si>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</si>
  <si>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</si>
  <si>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</si>
  <si>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</si>
  <si>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</si>
  <si>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</si>
  <si>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</si>
  <si>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</si>
  <si>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</si>
  <si>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</si>
  <si>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</si>
  <si>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</si>
  <si>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</si>
  <si>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</si>
  <si>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</si>
  <si>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</si>
  <si>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</si>
  <si>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</si>
  <si>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</si>
  <si>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</si>
  <si>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</si>
  <si>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</si>
  <si>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</si>
  <si>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</si>
  <si>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</si>
  <si>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</si>
  <si>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</si>
  <si>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04.2.00.R302F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</si>
  <si>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 (Социальные выплаты гражданам, кроме публичных нормативных социальных выплат)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</si>
  <si>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</si>
  <si>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</si>
  <si>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</si>
  <si>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Региональный проект «Финансовая поддержка семей при рождении детей» по национальному проекту «Демография»</t>
  </si>
  <si>
    <t>04.2.P1.00000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</si>
  <si>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</si>
  <si>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</si>
  <si>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</si>
  <si>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</si>
  <si>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</si>
  <si>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</si>
  <si>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</si>
  <si>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04.2.P1.55730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</si>
  <si>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</si>
  <si>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</si>
  <si>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</si>
  <si>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</si>
  <si>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</si>
  <si>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</si>
  <si>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</si>
  <si>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</si>
  <si>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</si>
  <si>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</si>
  <si>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</si>
  <si>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</si>
  <si>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</si>
  <si>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</si>
  <si>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</si>
  <si>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</si>
  <si>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Подпрограмма «Старшее поколение»</t>
  </si>
  <si>
    <t>04.3.00.00000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</si>
  <si>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</si>
  <si>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</si>
  <si>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</si>
  <si>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630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</si>
  <si>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</si>
  <si>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</si>
  <si>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</si>
  <si>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</si>
  <si>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</si>
  <si>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</si>
  <si>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Региональный проект «Старшее поколение» по национальному проекту «Демография»</t>
  </si>
  <si>
    <t>04.3.P3.00000</t>
  </si>
  <si>
    <t>Расходы на 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</si>
  <si>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04.3.P3.72260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</si>
  <si>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</si>
  <si>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Муниципальная программа Орловского района «Доступная среда»</t>
  </si>
  <si>
    <t>05.0.00.00000</t>
  </si>
  <si>
    <t>Подпрограмма «Социальная интеграция инвалидов и других маломобильных групп населения в общество»</t>
  </si>
  <si>
    <t>05.2.00.00000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</si>
  <si>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</si>
  <si>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</si>
  <si>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</si>
  <si>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</si>
  <si>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05.2.00.52800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</si>
  <si>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</si>
  <si>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(Социальные выплаты гражданам, кроме публичных нормативных социальных выплат)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</si>
  <si>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</si>
  <si>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06.0.00.00000</t>
  </si>
  <si>
    <t>Подпрограмма «Территориальное планирование и развитие территорий, в том числе для жилищного строительства»</t>
  </si>
  <si>
    <t>06.1.00.00000</t>
  </si>
  <si>
    <t>Расходы на проведение проектных работ в целях определения и уточнения границ населенных пунктов, проведение землеустроительных работ по описанию местоположения границ населенных пунктов в рамках подпрограммы «Территориальное планирование и развитие территорий, в том числе для жилищного строительства»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</si>
  <si>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06.1.00.22600</t>
  </si>
  <si>
    <t>Расходы на проведение проектных работ в целях определения и уточнения границ населенных пунктов, проведение землеустроительных работ по описанию местоположения границ населенных пунктов в рамках подпрограммы «Территориальное планирование и развитие территорий, в том числе для жилищного строительства»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(Иные закупки товаров, работ и услуг для обеспечения государственных (муниципальных) нужд)</t>
  </si>
  <si>
    <t>12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</si>
  <si>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</si>
  <si>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</si>
  <si>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</si>
  <si>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410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</si>
  <si>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</si>
  <si>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</si>
  <si>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</si>
  <si>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</si>
  <si>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</si>
  <si>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Подпрограмма «Развитие жилищного хозяйства в Орловском районе»</t>
  </si>
  <si>
    <t>07.1.00.00000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</si>
  <si>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</si>
  <si>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</si>
  <si>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</si>
  <si>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</si>
  <si>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>07.2.00.00000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</si>
  <si>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</si>
  <si>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</si>
  <si>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</si>
  <si>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</si>
  <si>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07.2.00.22400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</si>
  <si>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</si>
  <si>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</si>
  <si>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</si>
  <si>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</si>
  <si>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</si>
  <si>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07.2.00.22470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</si>
  <si>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</si>
  <si>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мероприятия по обслуживанию и содержанию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</si>
  <si>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07.2.00.22630</t>
  </si>
  <si>
    <t>Расходы на мероприятия по обслуживанию и содержанию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</si>
  <si>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</si>
  <si>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</si>
  <si>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</si>
  <si>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Расходы на изготовление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</si>
  <si>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07.2.00.22750</t>
  </si>
  <si>
    <t>Расходы на изготовление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</si>
  <si>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</si>
  <si>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</si>
  <si>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</si>
  <si>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</si>
  <si>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</si>
  <si>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</si>
  <si>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(Уплата налогов, сборов и иных платежей)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</si>
  <si>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</si>
  <si>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</si>
  <si>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</si>
  <si>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</si>
  <si>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Муниципальная программа Орловского района «Обеспечение общественного порядка и профилактика правонарушений»</t>
  </si>
  <si>
    <t>08.0.00.00000</t>
  </si>
  <si>
    <t>Подпрограмма «Противодействие коррупции в Орловском районе»</t>
  </si>
  <si>
    <t>08.1.00.00000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</si>
  <si>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</si>
  <si>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</si>
  <si>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</si>
  <si>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</si>
  <si>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</si>
  <si>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</si>
  <si>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Орловском районе»</t>
  </si>
  <si>
    <t>08.2.00.00000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</si>
  <si>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</si>
  <si>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</si>
  <si>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</si>
  <si>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автономным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</si>
  <si>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</si>
  <si>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</si>
  <si>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</si>
  <si>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Подпрограмма «Комплексные меры противодействия злоупотреблению наркотиками и их незаконному обороту»</t>
  </si>
  <si>
    <t>08.3.00.00000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</si>
  <si>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</si>
  <si>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08.3.00.00590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</si>
  <si>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</si>
  <si>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</si>
  <si>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</si>
  <si>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</si>
  <si>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</si>
  <si>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</si>
  <si>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</si>
  <si>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</si>
  <si>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</si>
  <si>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</si>
  <si>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</si>
  <si>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</si>
  <si>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Подпрограмма «Пожарная безопасность»</t>
  </si>
  <si>
    <t>09.1.00.00000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</si>
  <si>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</si>
  <si>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09.1.00.86260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</si>
  <si>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</si>
  <si>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540</t>
  </si>
  <si>
    <t>Подпрограмма «Защита населения от чрезвычайных ситуаций»</t>
  </si>
  <si>
    <t>09.2.00.00000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</si>
  <si>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</si>
  <si>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</si>
  <si>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</si>
  <si>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«Обеспечение безопасности на воде»</t>
  </si>
  <si>
    <t>09.3.00.00000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</si>
  <si>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</si>
  <si>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</si>
  <si>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</si>
  <si>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системы обеспечения вызова экстренных оперативных служб по единому номеру «112»</t>
  </si>
  <si>
    <t>09.4.00.00000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</si>
  <si>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</si>
  <si>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</si>
  <si>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</si>
  <si>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аппаратно-программного комплекса «Безопасный город» на территории Орловского района»</t>
  </si>
  <si>
    <t>09.5.00.00000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</si>
  <si>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</si>
  <si>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</si>
  <si>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</si>
  <si>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Муниципальная программа Орловского района «Развитие культуры и туризма»</t>
  </si>
  <si>
    <t>10.0.00.00000</t>
  </si>
  <si>
    <t>Подпрограмма «Развитие культуры»</t>
  </si>
  <si>
    <t>10.1.00.00000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</si>
  <si>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</si>
  <si>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</si>
  <si>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</si>
  <si>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</si>
  <si>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</si>
  <si>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</si>
  <si>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</si>
  <si>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</si>
  <si>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</si>
  <si>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</si>
  <si>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</si>
  <si>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</si>
  <si>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</si>
  <si>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</si>
  <si>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</si>
  <si>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</si>
  <si>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</si>
  <si>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</si>
  <si>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</si>
  <si>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</si>
  <si>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</si>
  <si>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</si>
  <si>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</t>
  </si>
  <si>
    <t>10.1.00.86100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</si>
  <si>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</si>
  <si>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</si>
  <si>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</si>
  <si>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</si>
  <si>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</t>
  </si>
  <si>
    <t>10.1.00.86160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</si>
  <si>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</si>
  <si>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</si>
  <si>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</si>
  <si>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</si>
  <si>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Государственная поддержка отрасли культуры за счет средств резервного фонда Правительства Российской Федерации в рамках подпрограммы “Развитие культуры” муниципальной программы Орловского района “Развитие культуры и туризма”</t>
  </si>
  <si>
    <t>10.1.00.L519F</t>
  </si>
  <si>
    <t>Государственная поддержка отрасли культуры за счет средств резервного фонда Правительства Российской Федерации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</si>
  <si>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</si>
  <si>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</si>
  <si>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</si>
  <si>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</t>
  </si>
  <si>
    <t>10.1.00.S4640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</si>
  <si>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</si>
  <si>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Региональный проект «Культурная среда» по национальному проекту «Культура»</t>
  </si>
  <si>
    <t>10.1.A1.00000</t>
  </si>
  <si>
    <t>Государственная поддержка отрасли культуры в рамках подпрограммы «Развитие культуры» муниципальной программы Орловского района «Развитие культуры и туризма»</t>
  </si>
  <si>
    <t>10.1.A1.55190</t>
  </si>
  <si>
    <t>Государственная поддержка отрасли культуры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</si>
  <si>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Региональный проект “Творческие люди” по национальному проекту “Культура”</t>
  </si>
  <si>
    <t>10.1.A2.00000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</si>
  <si>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</si>
  <si>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10.1.A2.55190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</si>
  <si>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(Премии и гранты)</t>
  </si>
  <si>
    <t>350</t>
  </si>
  <si>
    <t>Подпрограмма «Обеспечение реализации муниципальной программы Орловского района «Развитие культуры и туризма»</t>
  </si>
  <si>
    <t>10.3.00.00000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</si>
  <si>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</si>
  <si>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</si>
  <si>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</si>
  <si>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</si>
  <si>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</si>
  <si>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</si>
  <si>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</si>
  <si>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</si>
  <si>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</si>
  <si>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</si>
  <si>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</si>
  <si>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</si>
  <si>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</si>
  <si>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</si>
  <si>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</si>
  <si>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</si>
  <si>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</si>
  <si>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</si>
  <si>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</si>
  <si>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Подпрограмма «Охрана окружающей среды в Орловском районе»</t>
  </si>
  <si>
    <t>11.1.00.00000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</si>
  <si>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</si>
  <si>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</si>
  <si>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</si>
  <si>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</si>
  <si>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</si>
  <si>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</si>
  <si>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Подпрограмма «Формирование комплексной системы управления отходами и вторичными материальными ресурсами на территории Орловского района»</t>
  </si>
  <si>
    <t>11.3.00.00000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</si>
  <si>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</si>
  <si>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</si>
  <si>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(Уплата налогов, сборов и иных платежей)</t>
  </si>
  <si>
    <t>Муниципальная программа Орловского района "Развитие физической культуры и спорта»</t>
  </si>
  <si>
    <t>12.0.00.00000</t>
  </si>
  <si>
    <t>Подпрограмма «Развитие физической культуры и массового спорта Орловского района»</t>
  </si>
  <si>
    <t>12.1.00.00000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</si>
  <si>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</si>
  <si>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</si>
  <si>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</si>
  <si>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</si>
  <si>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Муниципальная программа Орловского района «Экономическое развитие»</t>
  </si>
  <si>
    <t>13.0.00.00000</t>
  </si>
  <si>
    <t>Подпрограмма «Защита прав потребителей в Орловском районе»</t>
  </si>
  <si>
    <t>13.3.00.00000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</si>
  <si>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</si>
  <si>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</si>
  <si>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</si>
  <si>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Муниципальная программа Орловского района «Развитие транспортной системы»</t>
  </si>
  <si>
    <t>14.0.00.00000</t>
  </si>
  <si>
    <t>Подпрограмма «Развитие транспортной инфраструктуры Орловского района»</t>
  </si>
  <si>
    <t>14.1.00.00000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</si>
  <si>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</si>
  <si>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</si>
  <si>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</si>
  <si>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</si>
  <si>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</si>
  <si>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</si>
  <si>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</si>
  <si>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</si>
  <si>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14.1.00.22410</t>
  </si>
  <si>
    <t>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</si>
  <si>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</si>
  <si>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</si>
  <si>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</si>
  <si>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</si>
  <si>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</si>
  <si>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</si>
  <si>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</si>
  <si>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</si>
  <si>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</si>
  <si>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</si>
  <si>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14.1.00.S3470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</si>
  <si>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</si>
  <si>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</si>
  <si>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14.1.00.S3490</t>
  </si>
  <si>
    <t>Расходы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</si>
  <si>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Подпрограмма «Повышение безопасности дорожного движения на территории Орловского района»</t>
  </si>
  <si>
    <t>14.2.00.00000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</si>
  <si>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</t>
  </si>
  <si>
    <t>14.2.00.22220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</si>
  <si>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</si>
  <si>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14.2.00.86220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</si>
  <si>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</si>
  <si>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</si>
  <si>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Подпрограмма «Развитие отраслей агропромышленного комплекса»</t>
  </si>
  <si>
    <t>15.1.00.00000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</si>
  <si>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</si>
  <si>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15.1.00.R5082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</si>
  <si>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</si>
  <si>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</si>
  <si>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</si>
  <si>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</si>
  <si>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</si>
  <si>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15.3.00.00000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</si>
  <si>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</si>
  <si>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</si>
  <si>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</si>
  <si>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</si>
  <si>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Муниципальная программа Орловского района «Энергоэффективность и развитие промышленности и энергетики»</t>
  </si>
  <si>
    <t>16.0.00.00000</t>
  </si>
  <si>
    <t>Подпрограмма«Развитие газотранспортной системы»</t>
  </si>
  <si>
    <t>16.3.00.00000</t>
  </si>
  <si>
    <t>Расходы на капитальный ремонт объектов муниципальной собственности в рамках подпрограммы " Развитие газотранспортной системы " муниципальной программы Орловского района "Энергоэффективность и развитие промышленности и энергетики "</t>
  </si>
  <si>
    <t>16.3.00.22650</t>
  </si>
  <si>
    <t>Расходы на капитальный ремонт объектов муниципальной собственности в рамках подпрограммы " Развитие газотранспортной системы " муниципальной программы Орловского района "Энергоэффективность и развитие промышленности и энергетики " (Иные закупки товаров, работ и услуг для обеспечения государственных (муниципальных) нужд)</t>
  </si>
  <si>
    <t>Муниципальная программа Орловского района«Поддержка казачьих обществ Орловского района»</t>
  </si>
  <si>
    <t>17.0.00.00000</t>
  </si>
  <si>
    <t>Подпрограмма «Создание условий для привлечения членов казачьих обществ к несению государственной и иной службы»</t>
  </si>
  <si>
    <t>17.1.00.00000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</si>
  <si>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</si>
  <si>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</si>
  <si>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</si>
  <si>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Подпрограмма «Развитие системы образовательных учреждений, использующих в образовательном процессе казачий компонент»</t>
  </si>
  <si>
    <t>17.2.00.00000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</si>
  <si>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</si>
  <si>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</si>
  <si>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</si>
  <si>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Подпрограмма «Развитие казачьего самодеятельного народного творчества»</t>
  </si>
  <si>
    <t>17.3.00.00000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</si>
  <si>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</si>
  <si>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</si>
  <si>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</si>
  <si>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</si>
  <si>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</si>
  <si>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</si>
  <si>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Муниципальная программа Орловского района«Муниципальная политика»</t>
  </si>
  <si>
    <t>18.0.00.00000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</si>
  <si>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</si>
  <si>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18.1.00.00000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</si>
  <si>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</si>
  <si>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</si>
  <si>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</si>
  <si>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Подпрограмма«Обеспечение реализации муниципальной программы Орловского района «Муниципальная политика»</t>
  </si>
  <si>
    <t>18.2.00.00000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</si>
  <si>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</si>
  <si>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</si>
  <si>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</si>
  <si>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</si>
  <si>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</si>
  <si>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</si>
  <si>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</si>
  <si>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</si>
  <si>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</si>
  <si>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</si>
  <si>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</si>
  <si>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</si>
  <si>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</si>
  <si>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</si>
  <si>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</si>
  <si>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</si>
  <si>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Муниципальная программа Орловского района «Информационное общество»</t>
  </si>
  <si>
    <t>19.0.00.00000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</si>
  <si>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</si>
  <si>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>19.2.00.00000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</si>
  <si>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</si>
  <si>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</si>
  <si>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</si>
  <si>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</si>
  <si>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</si>
  <si>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</si>
  <si>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</si>
  <si>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</si>
  <si>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</si>
  <si>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Муниципальная программа Орловского района «Эффективное управление муниципальными финансами»</t>
  </si>
  <si>
    <t>20.0.00.00000</t>
  </si>
  <si>
    <t>Подпрограмма «Нормативно-методическое, информационное обеспечение и организация бюджетного процесса»</t>
  </si>
  <si>
    <t>20.2.00.00000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</si>
  <si>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</si>
  <si>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</si>
  <si>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</si>
  <si>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</si>
  <si>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</si>
  <si>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</si>
  <si>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</si>
  <si>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</si>
  <si>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</si>
  <si>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</si>
  <si>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</si>
  <si>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</si>
  <si>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</si>
  <si>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Подпрограмма «Поддержание устойчивого исполнения местных
бюджетов»</t>
  </si>
  <si>
    <t>20.5.00.00000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</si>
  <si>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</t>
  </si>
  <si>
    <t>20.5.00.72340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</si>
  <si>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 (Дотации)</t>
  </si>
  <si>
    <t>510</t>
  </si>
  <si>
    <t>14</t>
  </si>
  <si>
    <t>Муниципальная программа Орловского района «Формирование современной городской среды на территории Орловского района»</t>
  </si>
  <si>
    <t>21.0.00.00000</t>
  </si>
  <si>
    <t>Подпрограмма «Благоустройство общественных территорий Орловского района»</t>
  </si>
  <si>
    <t>21.1.00.00000</t>
  </si>
  <si>
    <t>Региональный проект «Формирование комфортной городской среды» по национальному проекту «Жилье и городская среда»</t>
  </si>
  <si>
    <t>21.1.F2.00000</t>
  </si>
  <si>
    <t>Реализация программ формирования современной городской среды (Расходы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</t>
  </si>
  <si>
    <t>21.1.F2.55551</t>
  </si>
  <si>
    <t>Реализация программ формирования современной городской среды (Расходы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(Иные межбюджетные трансферты)</t>
  </si>
  <si>
    <t>Муниципальная программа Орловского района «Комплексное развитие сельских территорий»</t>
  </si>
  <si>
    <t>23.0.00.00000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</si>
  <si>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</si>
  <si>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>23.1.00.00000</t>
  </si>
  <si>
    <t>Подпрограмма «Создание и развитие инфраструктуры на сельских территориях»</t>
  </si>
  <si>
    <t>23.2.00.00000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</si>
  <si>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</si>
  <si>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</si>
  <si>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(Иные межбюджетные трансферты)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</si>
  <si>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</si>
  <si>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</si>
  <si>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</si>
  <si>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</si>
  <si>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</si>
  <si>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</si>
  <si>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</si>
  <si>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</si>
  <si>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</si>
  <si>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</si>
  <si>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</si>
  <si>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</si>
  <si>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</si>
  <si>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</si>
  <si>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</si>
  <si>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</si>
  <si>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</si>
  <si>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</si>
  <si>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</si>
  <si>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</si>
  <si>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</si>
  <si>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</si>
  <si>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</si>
  <si>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(Премии и гранты)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</si>
  <si>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</si>
  <si>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</si>
  <si>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</si>
  <si>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</si>
  <si>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(Бюджетные инвестиции)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</si>
  <si>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межбюджетные трансферты)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</si>
  <si>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</si>
  <si>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Иные непрограммные мероприятия</t>
  </si>
  <si>
    <t>99.9.00.00000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</si>
  <si>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</si>
  <si>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</si>
  <si>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</si>
  <si>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</si>
  <si>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</si>
  <si>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</si>
  <si>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</si>
  <si>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</si>
  <si>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</si>
  <si>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Создание и развитие информационной и телекоммуникационной инфраструктуры, защита информации в рамках непрограммного направления деятельности «Реализация функций иных муниципальных органов Орловского района»</t>
  </si>
  <si>
    <t>99.9.00.22300</t>
  </si>
  <si>
    <t>Создание и развитие информационной и телекоммуникационной инфраструктуры, защита информации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</si>
  <si>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</si>
  <si>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</si>
  <si>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</si>
  <si>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</si>
  <si>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</si>
  <si>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</si>
  <si>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</si>
  <si>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</si>
  <si>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</si>
  <si>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</si>
  <si>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</si>
  <si>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</si>
  <si>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</si>
  <si>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</si>
  <si>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</si>
  <si>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</si>
  <si>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</si>
  <si>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(Бюджетные инвестиции)</t>
  </si>
  <si>
    <t>Расходы на проведение независимой оценки качества условий предоставления услуг муниципальных учреждений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</si>
  <si>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99.9.00.22690</t>
  </si>
  <si>
    <t>Расходы на проведение независимой оценки качества условий предоставления услуг муниципальных учреждений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</si>
  <si>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оснащение муниципальных общеобразовательных учреждений бесконтактными термометрами, приборами для очистки воздуха, дезинфицирующими средствами для обработки рук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</si>
  <si>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99.9.00.22730</t>
  </si>
  <si>
    <t>Расходы на оснащение муниципальных общеобразовательных учреждений бесконтактными термометрами, приборами для очистки воздуха, дезинфицирующими средствами для обработки рук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</si>
  <si>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</si>
  <si>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</si>
  <si>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</si>
  <si>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</si>
  <si>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99.9.00.51340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</si>
  <si>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</si>
  <si>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</si>
  <si>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</si>
  <si>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99.9.00.54690</t>
  </si>
  <si>
    <t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</si>
  <si>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</si>
  <si>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</si>
  <si>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</si>
  <si>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360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</si>
  <si>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</si>
  <si>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</si>
  <si>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</si>
  <si>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</si>
  <si>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</si>
  <si>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</si>
  <si>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99.9.00.71340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</si>
  <si>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</si>
  <si>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</si>
  <si>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</si>
  <si>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</si>
  <si>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</si>
  <si>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</si>
  <si>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</si>
  <si>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</si>
  <si>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</si>
  <si>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</si>
  <si>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</si>
  <si>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</si>
  <si>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</si>
  <si>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</si>
  <si>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</si>
  <si>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</si>
  <si>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</si>
  <si>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</si>
  <si>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</si>
  <si>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</si>
  <si>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</si>
  <si>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</si>
  <si>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</si>
  <si>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</si>
  <si>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99.9.00.86140</t>
  </si>
  <si>
    <t>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</si>
  <si>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</si>
  <si>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99.9.00.86150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</si>
  <si>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</si>
  <si>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непрограммного направления деятельности "Реализация функций иных муниципальных органов Орловского района"</t>
  </si>
  <si>
    <t>99.9.00.86170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</si>
  <si>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</si>
  <si>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</si>
  <si>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</si>
  <si>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</si>
  <si>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</si>
  <si>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</si>
  <si>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</si>
  <si>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</si>
  <si>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</si>
  <si>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</si>
  <si>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</si>
  <si>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Всего</t>
  </si>
  <si>
    <t>к    Решению   Собрания  депутатов Орловского района</t>
  </si>
  <si>
    <t>2021 г.</t>
  </si>
  <si>
    <t xml:space="preserve"> Приложение 4</t>
  </si>
  <si>
    <t>"Об отчете об исполнении бюджета Орловского района за 2021 год"</t>
  </si>
  <si>
    <t>06.1.00.22601</t>
  </si>
  <si>
    <t>241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</si>
  <si>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(подгруппам) видов расходов, разделам, подразделам классификации расходов  бюджета Орловского района за 2021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</si>
</sst>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3" fillId="3" borderId="1" xfId="0" applyNumberFormat="1" applyFont="1" applyFill="1" applyBorder="1" applyAlignment="1">
      <alignment horizontal="right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165" fontId="7" fillId="3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66"/>
  <sheetViews>
    <sheetView tabSelected="1" workbookViewId="0">
      <selection activeCell="A11" sqref="A11:AD566"/>
    </sheetView>
  </sheetViews>
  <sheetFormatPr defaultRowHeight="14.45" customHeight="1"/>
  <cols>
    <col min="1" max="1" width="60.7109375" customWidth="1"/>
    <col min="2" max="2" width="15.4257812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style="9" customWidth="1"/>
    <col min="31" max="50" width="8" hidden="1"/>
    <col min="52" max="52" width="11.7109375" customWidth="1"/>
  </cols>
  <sheetData>
    <row r="1" spans="1:50" ht="14.45" customHeight="1">
      <c r="A1" s="17" t="s">
        <v>858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</row>
    <row r="2" spans="1:50" ht="14.45" customHeight="1">
      <c r="A2" s="17" t="s">
        <v>856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</row>
    <row r="3" spans="1:50" ht="14.45" customHeight="1">
      <c r="A3" s="17" t="s">
        <v>859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</row>
    <row r="4" spans="1:50" ht="14.4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</row>
    <row r="5" spans="1:50" ht="15.7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</row>
    <row r="6" spans="1:50" ht="84" customHeight="1">
      <c r="A6" s="15" t="s">
        <v>862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</row>
    <row r="7" spans="1:50" ht="31.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7" t="s">
        <v>0</v>
      </c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 t="s">
        <v>0</v>
      </c>
      <c r="AT7" s="2"/>
      <c r="AU7" s="2"/>
      <c r="AV7" s="2"/>
      <c r="AW7" s="2"/>
      <c r="AX7" s="2"/>
    </row>
    <row r="8" spans="1:50" ht="14.45" customHeight="1">
      <c r="A8" s="14" t="s">
        <v>1</v>
      </c>
      <c r="B8" s="14" t="s">
        <v>2</v>
      </c>
      <c r="C8" s="14" t="s">
        <v>2</v>
      </c>
      <c r="D8" s="14" t="s">
        <v>2</v>
      </c>
      <c r="E8" s="14" t="s">
        <v>2</v>
      </c>
      <c r="F8" s="14" t="s">
        <v>2</v>
      </c>
      <c r="G8" s="14" t="s">
        <v>2</v>
      </c>
      <c r="H8" s="14" t="s">
        <v>2</v>
      </c>
      <c r="I8" s="14" t="s">
        <v>2</v>
      </c>
      <c r="J8" s="14" t="s">
        <v>2</v>
      </c>
      <c r="K8" s="14" t="s">
        <v>2</v>
      </c>
      <c r="L8" s="14" t="s">
        <v>2</v>
      </c>
      <c r="M8" s="14" t="s">
        <v>2</v>
      </c>
      <c r="N8" s="14" t="s">
        <v>2</v>
      </c>
      <c r="O8" s="14" t="s">
        <v>2</v>
      </c>
      <c r="P8" s="14" t="s">
        <v>2</v>
      </c>
      <c r="Q8" s="14" t="s">
        <v>3</v>
      </c>
      <c r="R8" s="14" t="s">
        <v>4</v>
      </c>
      <c r="S8" s="14" t="s">
        <v>11</v>
      </c>
      <c r="T8" s="14" t="s">
        <v>6</v>
      </c>
      <c r="U8" s="14" t="s">
        <v>7</v>
      </c>
      <c r="V8" s="14" t="s">
        <v>8</v>
      </c>
      <c r="W8" s="14" t="s">
        <v>9</v>
      </c>
      <c r="X8" s="14" t="s">
        <v>10</v>
      </c>
      <c r="Y8" s="14" t="s">
        <v>6</v>
      </c>
      <c r="Z8" s="14" t="s">
        <v>7</v>
      </c>
      <c r="AA8" s="14" t="s">
        <v>8</v>
      </c>
      <c r="AB8" s="14" t="s">
        <v>9</v>
      </c>
      <c r="AC8" s="14" t="s">
        <v>10</v>
      </c>
      <c r="AD8" s="14" t="s">
        <v>857</v>
      </c>
      <c r="AE8" s="14" t="s">
        <v>12</v>
      </c>
      <c r="AF8" s="14" t="s">
        <v>13</v>
      </c>
      <c r="AG8" s="14" t="s">
        <v>14</v>
      </c>
      <c r="AH8" s="14" t="s">
        <v>15</v>
      </c>
      <c r="AI8" s="14" t="s">
        <v>16</v>
      </c>
      <c r="AJ8" s="14" t="s">
        <v>12</v>
      </c>
      <c r="AK8" s="14" t="s">
        <v>13</v>
      </c>
      <c r="AL8" s="14" t="s">
        <v>14</v>
      </c>
      <c r="AM8" s="14" t="s">
        <v>15</v>
      </c>
      <c r="AN8" s="14" t="s">
        <v>16</v>
      </c>
      <c r="AO8" s="14" t="s">
        <v>17</v>
      </c>
      <c r="AP8" s="14" t="s">
        <v>18</v>
      </c>
      <c r="AQ8" s="14" t="s">
        <v>19</v>
      </c>
      <c r="AR8" s="14" t="s">
        <v>20</v>
      </c>
      <c r="AS8" s="14" t="s">
        <v>21</v>
      </c>
      <c r="AT8" s="14" t="s">
        <v>17</v>
      </c>
      <c r="AU8" s="14" t="s">
        <v>18</v>
      </c>
      <c r="AV8" s="14" t="s">
        <v>19</v>
      </c>
      <c r="AW8" s="14" t="s">
        <v>20</v>
      </c>
      <c r="AX8" s="14" t="s">
        <v>21</v>
      </c>
    </row>
    <row r="9" spans="1:50" ht="14.45" customHeight="1">
      <c r="A9" s="14"/>
      <c r="B9" s="14" t="s">
        <v>2</v>
      </c>
      <c r="C9" s="14" t="s">
        <v>2</v>
      </c>
      <c r="D9" s="14" t="s">
        <v>2</v>
      </c>
      <c r="E9" s="14" t="s">
        <v>2</v>
      </c>
      <c r="F9" s="14" t="s">
        <v>2</v>
      </c>
      <c r="G9" s="14" t="s">
        <v>2</v>
      </c>
      <c r="H9" s="14" t="s">
        <v>2</v>
      </c>
      <c r="I9" s="14" t="s">
        <v>2</v>
      </c>
      <c r="J9" s="14" t="s">
        <v>2</v>
      </c>
      <c r="K9" s="14" t="s">
        <v>2</v>
      </c>
      <c r="L9" s="14" t="s">
        <v>2</v>
      </c>
      <c r="M9" s="14" t="s">
        <v>2</v>
      </c>
      <c r="N9" s="14" t="s">
        <v>2</v>
      </c>
      <c r="O9" s="14" t="s">
        <v>2</v>
      </c>
      <c r="P9" s="14" t="s">
        <v>2</v>
      </c>
      <c r="Q9" s="14" t="s">
        <v>3</v>
      </c>
      <c r="R9" s="14" t="s">
        <v>4</v>
      </c>
      <c r="S9" s="14" t="s">
        <v>5</v>
      </c>
      <c r="T9" s="14" t="s">
        <v>6</v>
      </c>
      <c r="U9" s="14" t="s">
        <v>7</v>
      </c>
      <c r="V9" s="14" t="s">
        <v>8</v>
      </c>
      <c r="W9" s="14" t="s">
        <v>9</v>
      </c>
      <c r="X9" s="14" t="s">
        <v>10</v>
      </c>
      <c r="Y9" s="14" t="s">
        <v>6</v>
      </c>
      <c r="Z9" s="14" t="s">
        <v>7</v>
      </c>
      <c r="AA9" s="14" t="s">
        <v>8</v>
      </c>
      <c r="AB9" s="14" t="s">
        <v>9</v>
      </c>
      <c r="AC9" s="14" t="s">
        <v>10</v>
      </c>
      <c r="AD9" s="14" t="s">
        <v>6</v>
      </c>
      <c r="AE9" s="14" t="s">
        <v>6</v>
      </c>
      <c r="AF9" s="14" t="s">
        <v>7</v>
      </c>
      <c r="AG9" s="14" t="s">
        <v>8</v>
      </c>
      <c r="AH9" s="14" t="s">
        <v>9</v>
      </c>
      <c r="AI9" s="14" t="s">
        <v>10</v>
      </c>
      <c r="AJ9" s="14" t="s">
        <v>6</v>
      </c>
      <c r="AK9" s="14" t="s">
        <v>7</v>
      </c>
      <c r="AL9" s="14" t="s">
        <v>8</v>
      </c>
      <c r="AM9" s="14" t="s">
        <v>9</v>
      </c>
      <c r="AN9" s="14" t="s">
        <v>10</v>
      </c>
      <c r="AO9" s="14" t="s">
        <v>6</v>
      </c>
      <c r="AP9" s="14" t="s">
        <v>7</v>
      </c>
      <c r="AQ9" s="14" t="s">
        <v>8</v>
      </c>
      <c r="AR9" s="14" t="s">
        <v>9</v>
      </c>
      <c r="AS9" s="14" t="s">
        <v>10</v>
      </c>
      <c r="AT9" s="14" t="s">
        <v>6</v>
      </c>
      <c r="AU9" s="14" t="s">
        <v>7</v>
      </c>
      <c r="AV9" s="14" t="s">
        <v>8</v>
      </c>
      <c r="AW9" s="14" t="s">
        <v>9</v>
      </c>
      <c r="AX9" s="14" t="s">
        <v>10</v>
      </c>
    </row>
    <row r="10" spans="1:50" ht="15.6" hidden="1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8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1:50" ht="31.5">
      <c r="A11" s="19" t="s">
        <v>22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0"/>
      <c r="R11" s="11"/>
      <c r="S11" s="11"/>
      <c r="T11" s="12">
        <v>35938.300000000003</v>
      </c>
      <c r="U11" s="12"/>
      <c r="V11" s="12"/>
      <c r="W11" s="12"/>
      <c r="X11" s="12"/>
      <c r="Y11" s="12">
        <v>11718.5</v>
      </c>
      <c r="Z11" s="12"/>
      <c r="AA11" s="12"/>
      <c r="AB11" s="12"/>
      <c r="AC11" s="12"/>
      <c r="AD11" s="13">
        <f>AD12+AD21+AD34+AD39</f>
        <v>44014.899999999994</v>
      </c>
      <c r="AE11" s="5">
        <v>38776.5</v>
      </c>
      <c r="AF11" s="5"/>
      <c r="AG11" s="5"/>
      <c r="AH11" s="5"/>
      <c r="AI11" s="5"/>
      <c r="AJ11" s="5">
        <v>40000</v>
      </c>
      <c r="AK11" s="5"/>
      <c r="AL11" s="5">
        <v>10494</v>
      </c>
      <c r="AM11" s="5">
        <v>584.20000000000005</v>
      </c>
      <c r="AN11" s="5"/>
      <c r="AO11" s="5">
        <v>25031.200000000001</v>
      </c>
      <c r="AP11" s="5"/>
      <c r="AQ11" s="5"/>
      <c r="AR11" s="5"/>
      <c r="AS11" s="5"/>
      <c r="AT11" s="5"/>
      <c r="AU11" s="5"/>
      <c r="AV11" s="5"/>
      <c r="AW11" s="5"/>
      <c r="AX11" s="5"/>
    </row>
    <row r="12" spans="1:50" ht="47.25">
      <c r="A12" s="19" t="s">
        <v>24</v>
      </c>
      <c r="B12" s="11" t="s">
        <v>25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0"/>
      <c r="R12" s="11"/>
      <c r="S12" s="11"/>
      <c r="T12" s="12">
        <v>20791.400000000001</v>
      </c>
      <c r="U12" s="12"/>
      <c r="V12" s="12"/>
      <c r="W12" s="12"/>
      <c r="X12" s="12"/>
      <c r="Y12" s="12">
        <v>377.9</v>
      </c>
      <c r="Z12" s="12"/>
      <c r="AA12" s="12"/>
      <c r="AB12" s="12"/>
      <c r="AC12" s="12"/>
      <c r="AD12" s="13">
        <f>AD13+AD15+AD17+AD19</f>
        <v>21157.599999999999</v>
      </c>
      <c r="AE12" s="5">
        <v>27806</v>
      </c>
      <c r="AF12" s="5"/>
      <c r="AG12" s="5"/>
      <c r="AH12" s="5"/>
      <c r="AI12" s="5"/>
      <c r="AJ12" s="5">
        <v>40000</v>
      </c>
      <c r="AK12" s="5"/>
      <c r="AL12" s="5">
        <v>10494</v>
      </c>
      <c r="AM12" s="5">
        <v>584.20000000000005</v>
      </c>
      <c r="AN12" s="5"/>
      <c r="AO12" s="5">
        <v>14044.2</v>
      </c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10.25">
      <c r="A13" s="20" t="s">
        <v>26</v>
      </c>
      <c r="B13" s="11" t="s">
        <v>27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0"/>
      <c r="R13" s="11"/>
      <c r="S13" s="11"/>
      <c r="T13" s="12"/>
      <c r="U13" s="12"/>
      <c r="V13" s="12"/>
      <c r="W13" s="12"/>
      <c r="X13" s="12"/>
      <c r="Y13" s="12">
        <v>545.5</v>
      </c>
      <c r="Z13" s="12"/>
      <c r="AA13" s="12"/>
      <c r="AB13" s="12"/>
      <c r="AC13" s="12"/>
      <c r="AD13" s="13">
        <f>AD14</f>
        <v>545.4</v>
      </c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26">
      <c r="A14" s="20" t="s">
        <v>28</v>
      </c>
      <c r="B14" s="11" t="s">
        <v>27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0" t="s">
        <v>29</v>
      </c>
      <c r="R14" s="11" t="s">
        <v>30</v>
      </c>
      <c r="S14" s="11" t="s">
        <v>31</v>
      </c>
      <c r="T14" s="12"/>
      <c r="U14" s="12"/>
      <c r="V14" s="12"/>
      <c r="W14" s="12"/>
      <c r="X14" s="12"/>
      <c r="Y14" s="12">
        <v>545.5</v>
      </c>
      <c r="Z14" s="12"/>
      <c r="AA14" s="12"/>
      <c r="AB14" s="12"/>
      <c r="AC14" s="12"/>
      <c r="AD14" s="13">
        <v>545.4</v>
      </c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126">
      <c r="A15" s="20" t="s">
        <v>32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0"/>
      <c r="R15" s="11"/>
      <c r="S15" s="11"/>
      <c r="T15" s="12">
        <v>932.5</v>
      </c>
      <c r="U15" s="12"/>
      <c r="V15" s="12"/>
      <c r="W15" s="12"/>
      <c r="X15" s="12"/>
      <c r="Y15" s="12">
        <v>-154.19999999999999</v>
      </c>
      <c r="Z15" s="12"/>
      <c r="AA15" s="12"/>
      <c r="AB15" s="12"/>
      <c r="AC15" s="12"/>
      <c r="AD15" s="13">
        <f>AD16</f>
        <v>772.1</v>
      </c>
      <c r="AE15" s="5">
        <v>932.5</v>
      </c>
      <c r="AF15" s="5"/>
      <c r="AG15" s="5"/>
      <c r="AH15" s="5"/>
      <c r="AI15" s="5"/>
      <c r="AJ15" s="5">
        <v>-78.2</v>
      </c>
      <c r="AK15" s="5"/>
      <c r="AL15" s="5"/>
      <c r="AM15" s="5"/>
      <c r="AN15" s="5"/>
      <c r="AO15" s="5">
        <v>932.5</v>
      </c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41.75">
      <c r="A16" s="20" t="s">
        <v>34</v>
      </c>
      <c r="B16" s="11" t="s">
        <v>33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0" t="s">
        <v>29</v>
      </c>
      <c r="R16" s="11" t="s">
        <v>30</v>
      </c>
      <c r="S16" s="11" t="s">
        <v>31</v>
      </c>
      <c r="T16" s="12">
        <v>932.5</v>
      </c>
      <c r="U16" s="12"/>
      <c r="V16" s="12"/>
      <c r="W16" s="12"/>
      <c r="X16" s="12"/>
      <c r="Y16" s="12">
        <v>-154.19999999999999</v>
      </c>
      <c r="Z16" s="12"/>
      <c r="AA16" s="12"/>
      <c r="AB16" s="12"/>
      <c r="AC16" s="12"/>
      <c r="AD16" s="13">
        <v>772.1</v>
      </c>
      <c r="AE16" s="5">
        <v>932.5</v>
      </c>
      <c r="AF16" s="5"/>
      <c r="AG16" s="5"/>
      <c r="AH16" s="5"/>
      <c r="AI16" s="5"/>
      <c r="AJ16" s="5">
        <v>-78.2</v>
      </c>
      <c r="AK16" s="5"/>
      <c r="AL16" s="5"/>
      <c r="AM16" s="5"/>
      <c r="AN16" s="5"/>
      <c r="AO16" s="5">
        <v>932.5</v>
      </c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315">
      <c r="A17" s="20" t="s">
        <v>35</v>
      </c>
      <c r="B17" s="11" t="s">
        <v>36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0"/>
      <c r="R17" s="11"/>
      <c r="S17" s="11"/>
      <c r="T17" s="12"/>
      <c r="U17" s="12"/>
      <c r="V17" s="12"/>
      <c r="W17" s="12"/>
      <c r="X17" s="12"/>
      <c r="Y17" s="12">
        <v>19058.900000000001</v>
      </c>
      <c r="Z17" s="12"/>
      <c r="AA17" s="12"/>
      <c r="AB17" s="12"/>
      <c r="AC17" s="12"/>
      <c r="AD17" s="13">
        <f>AD18</f>
        <v>19053.599999999999</v>
      </c>
      <c r="AE17" s="5"/>
      <c r="AF17" s="5"/>
      <c r="AG17" s="5"/>
      <c r="AH17" s="5"/>
      <c r="AI17" s="5"/>
      <c r="AJ17" s="5">
        <v>55873.5</v>
      </c>
      <c r="AK17" s="5"/>
      <c r="AL17" s="5"/>
      <c r="AM17" s="5"/>
      <c r="AN17" s="5"/>
      <c r="AO17" s="5"/>
      <c r="AP17" s="5"/>
      <c r="AQ17" s="5"/>
      <c r="AR17" s="5"/>
      <c r="AS17" s="5"/>
      <c r="AT17" s="5">
        <v>13111.7</v>
      </c>
      <c r="AU17" s="5"/>
      <c r="AV17" s="5"/>
      <c r="AW17" s="5"/>
      <c r="AX17" s="5"/>
    </row>
    <row r="18" spans="1:50" ht="330.75">
      <c r="A18" s="20" t="s">
        <v>37</v>
      </c>
      <c r="B18" s="11" t="s">
        <v>36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0" t="s">
        <v>29</v>
      </c>
      <c r="R18" s="11" t="s">
        <v>30</v>
      </c>
      <c r="S18" s="11" t="s">
        <v>30</v>
      </c>
      <c r="T18" s="12"/>
      <c r="U18" s="12"/>
      <c r="V18" s="12"/>
      <c r="W18" s="12"/>
      <c r="X18" s="12"/>
      <c r="Y18" s="12">
        <v>19058.900000000001</v>
      </c>
      <c r="Z18" s="12"/>
      <c r="AA18" s="12"/>
      <c r="AB18" s="12"/>
      <c r="AC18" s="12"/>
      <c r="AD18" s="13">
        <v>19053.599999999999</v>
      </c>
      <c r="AE18" s="5"/>
      <c r="AF18" s="5"/>
      <c r="AG18" s="5"/>
      <c r="AH18" s="5"/>
      <c r="AI18" s="5"/>
      <c r="AJ18" s="5">
        <v>55873.5</v>
      </c>
      <c r="AK18" s="5"/>
      <c r="AL18" s="5"/>
      <c r="AM18" s="5"/>
      <c r="AN18" s="5"/>
      <c r="AO18" s="5"/>
      <c r="AP18" s="5"/>
      <c r="AQ18" s="5"/>
      <c r="AR18" s="5"/>
      <c r="AS18" s="5"/>
      <c r="AT18" s="5">
        <v>13111.7</v>
      </c>
      <c r="AU18" s="5"/>
      <c r="AV18" s="5"/>
      <c r="AW18" s="5"/>
      <c r="AX18" s="5"/>
    </row>
    <row r="19" spans="1:50" ht="220.5">
      <c r="A19" s="20" t="s">
        <v>38</v>
      </c>
      <c r="B19" s="11" t="s">
        <v>39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2"/>
      <c r="U19" s="12"/>
      <c r="V19" s="12"/>
      <c r="W19" s="12"/>
      <c r="X19" s="12"/>
      <c r="Y19" s="12">
        <v>786.6</v>
      </c>
      <c r="Z19" s="12"/>
      <c r="AA19" s="12"/>
      <c r="AB19" s="12"/>
      <c r="AC19" s="12"/>
      <c r="AD19" s="13">
        <f>AD20</f>
        <v>786.5</v>
      </c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</row>
    <row r="20" spans="1:50" ht="236.25">
      <c r="A20" s="20" t="s">
        <v>40</v>
      </c>
      <c r="B20" s="11" t="s">
        <v>39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0" t="s">
        <v>29</v>
      </c>
      <c r="R20" s="11" t="s">
        <v>30</v>
      </c>
      <c r="S20" s="11" t="s">
        <v>30</v>
      </c>
      <c r="T20" s="12"/>
      <c r="U20" s="12"/>
      <c r="V20" s="12"/>
      <c r="W20" s="12"/>
      <c r="X20" s="12"/>
      <c r="Y20" s="12">
        <v>786.6</v>
      </c>
      <c r="Z20" s="12"/>
      <c r="AA20" s="12"/>
      <c r="AB20" s="12"/>
      <c r="AC20" s="12"/>
      <c r="AD20" s="13">
        <v>786.5</v>
      </c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</row>
    <row r="21" spans="1:50" ht="78.75">
      <c r="A21" s="19" t="s">
        <v>41</v>
      </c>
      <c r="B21" s="11" t="s">
        <v>42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0"/>
      <c r="R21" s="11"/>
      <c r="S21" s="11"/>
      <c r="T21" s="12">
        <v>6525.5</v>
      </c>
      <c r="U21" s="12"/>
      <c r="V21" s="12"/>
      <c r="W21" s="12"/>
      <c r="X21" s="12"/>
      <c r="Y21" s="12">
        <v>7226.8</v>
      </c>
      <c r="Z21" s="12"/>
      <c r="AA21" s="12"/>
      <c r="AB21" s="12"/>
      <c r="AC21" s="12"/>
      <c r="AD21" s="13">
        <f>AD22+AD26+AD28+AD30</f>
        <v>13288.8</v>
      </c>
      <c r="AE21" s="5">
        <v>2333.1999999999998</v>
      </c>
      <c r="AF21" s="5"/>
      <c r="AG21" s="5"/>
      <c r="AH21" s="5"/>
      <c r="AI21" s="5"/>
      <c r="AJ21" s="5"/>
      <c r="AK21" s="5"/>
      <c r="AL21" s="5"/>
      <c r="AM21" s="5"/>
      <c r="AN21" s="5"/>
      <c r="AO21" s="5">
        <v>2333.1999999999998</v>
      </c>
      <c r="AP21" s="5"/>
      <c r="AQ21" s="5"/>
      <c r="AR21" s="5"/>
      <c r="AS21" s="5"/>
      <c r="AT21" s="5"/>
      <c r="AU21" s="5"/>
      <c r="AV21" s="5"/>
      <c r="AW21" s="5"/>
      <c r="AX21" s="5"/>
    </row>
    <row r="22" spans="1:50" ht="126">
      <c r="A22" s="20" t="s">
        <v>43</v>
      </c>
      <c r="B22" s="11" t="s">
        <v>44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0"/>
      <c r="R22" s="11"/>
      <c r="S22" s="11"/>
      <c r="T22" s="12">
        <v>1727</v>
      </c>
      <c r="U22" s="12"/>
      <c r="V22" s="12"/>
      <c r="W22" s="12"/>
      <c r="X22" s="12"/>
      <c r="Y22" s="12">
        <v>5233.3</v>
      </c>
      <c r="Z22" s="12"/>
      <c r="AA22" s="12"/>
      <c r="AB22" s="12"/>
      <c r="AC22" s="12"/>
      <c r="AD22" s="13">
        <f>AD23+AD24+AD25</f>
        <v>6941.9</v>
      </c>
      <c r="AE22" s="5">
        <v>1727</v>
      </c>
      <c r="AF22" s="5"/>
      <c r="AG22" s="5"/>
      <c r="AH22" s="5"/>
      <c r="AI22" s="5"/>
      <c r="AJ22" s="5"/>
      <c r="AK22" s="5"/>
      <c r="AL22" s="5"/>
      <c r="AM22" s="5"/>
      <c r="AN22" s="5"/>
      <c r="AO22" s="5">
        <v>1727</v>
      </c>
      <c r="AP22" s="5"/>
      <c r="AQ22" s="5"/>
      <c r="AR22" s="5"/>
      <c r="AS22" s="5"/>
      <c r="AT22" s="5">
        <v>-197.3</v>
      </c>
      <c r="AU22" s="5"/>
      <c r="AV22" s="5"/>
      <c r="AW22" s="5"/>
      <c r="AX22" s="5"/>
    </row>
    <row r="23" spans="1:50" ht="141.75">
      <c r="A23" s="20" t="s">
        <v>45</v>
      </c>
      <c r="B23" s="11" t="s">
        <v>44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0" t="s">
        <v>29</v>
      </c>
      <c r="R23" s="11" t="s">
        <v>30</v>
      </c>
      <c r="S23" s="11" t="s">
        <v>46</v>
      </c>
      <c r="T23" s="12"/>
      <c r="U23" s="12"/>
      <c r="V23" s="12"/>
      <c r="W23" s="12"/>
      <c r="X23" s="12"/>
      <c r="Y23" s="12">
        <v>837.3</v>
      </c>
      <c r="Z23" s="12"/>
      <c r="AA23" s="12"/>
      <c r="AB23" s="12"/>
      <c r="AC23" s="12"/>
      <c r="AD23" s="13">
        <v>836.4</v>
      </c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</row>
    <row r="24" spans="1:50" ht="141.75">
      <c r="A24" s="20" t="s">
        <v>45</v>
      </c>
      <c r="B24" s="11" t="s">
        <v>44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0" t="s">
        <v>29</v>
      </c>
      <c r="R24" s="11" t="s">
        <v>30</v>
      </c>
      <c r="S24" s="11" t="s">
        <v>31</v>
      </c>
      <c r="T24" s="12">
        <v>1727</v>
      </c>
      <c r="U24" s="12"/>
      <c r="V24" s="12"/>
      <c r="W24" s="12"/>
      <c r="X24" s="12"/>
      <c r="Y24" s="12">
        <v>-701.5</v>
      </c>
      <c r="Z24" s="12"/>
      <c r="AA24" s="12"/>
      <c r="AB24" s="12"/>
      <c r="AC24" s="12"/>
      <c r="AD24" s="13">
        <v>1008</v>
      </c>
      <c r="AE24" s="5">
        <v>1727</v>
      </c>
      <c r="AF24" s="5"/>
      <c r="AG24" s="5"/>
      <c r="AH24" s="5"/>
      <c r="AI24" s="5"/>
      <c r="AJ24" s="5"/>
      <c r="AK24" s="5"/>
      <c r="AL24" s="5"/>
      <c r="AM24" s="5"/>
      <c r="AN24" s="5"/>
      <c r="AO24" s="5">
        <v>1727</v>
      </c>
      <c r="AP24" s="5"/>
      <c r="AQ24" s="5"/>
      <c r="AR24" s="5"/>
      <c r="AS24" s="5"/>
      <c r="AT24" s="5">
        <v>-197.3</v>
      </c>
      <c r="AU24" s="5"/>
      <c r="AV24" s="5"/>
      <c r="AW24" s="5"/>
      <c r="AX24" s="5"/>
    </row>
    <row r="25" spans="1:50" ht="141.75">
      <c r="A25" s="20" t="s">
        <v>45</v>
      </c>
      <c r="B25" s="11" t="s">
        <v>44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0" t="s">
        <v>29</v>
      </c>
      <c r="R25" s="11" t="s">
        <v>30</v>
      </c>
      <c r="S25" s="11" t="s">
        <v>30</v>
      </c>
      <c r="T25" s="12"/>
      <c r="U25" s="12"/>
      <c r="V25" s="12"/>
      <c r="W25" s="12"/>
      <c r="X25" s="12"/>
      <c r="Y25" s="12">
        <v>5097.5</v>
      </c>
      <c r="Z25" s="12"/>
      <c r="AA25" s="12"/>
      <c r="AB25" s="12"/>
      <c r="AC25" s="12"/>
      <c r="AD25" s="13">
        <v>5097.5</v>
      </c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</row>
    <row r="26" spans="1:50" ht="141.75">
      <c r="A26" s="20" t="s">
        <v>47</v>
      </c>
      <c r="B26" s="11" t="s">
        <v>48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0"/>
      <c r="R26" s="11"/>
      <c r="S26" s="11"/>
      <c r="T26" s="12">
        <v>606.20000000000005</v>
      </c>
      <c r="U26" s="12"/>
      <c r="V26" s="12"/>
      <c r="W26" s="12"/>
      <c r="X26" s="12"/>
      <c r="Y26" s="12"/>
      <c r="Z26" s="12"/>
      <c r="AA26" s="12"/>
      <c r="AB26" s="12"/>
      <c r="AC26" s="12"/>
      <c r="AD26" s="13">
        <f>AD27</f>
        <v>606.1</v>
      </c>
      <c r="AE26" s="5">
        <v>606.20000000000005</v>
      </c>
      <c r="AF26" s="5"/>
      <c r="AG26" s="5"/>
      <c r="AH26" s="5"/>
      <c r="AI26" s="5"/>
      <c r="AJ26" s="5"/>
      <c r="AK26" s="5"/>
      <c r="AL26" s="5"/>
      <c r="AM26" s="5"/>
      <c r="AN26" s="5"/>
      <c r="AO26" s="5">
        <v>606.20000000000005</v>
      </c>
      <c r="AP26" s="5"/>
      <c r="AQ26" s="5"/>
      <c r="AR26" s="5"/>
      <c r="AS26" s="5"/>
      <c r="AT26" s="5"/>
      <c r="AU26" s="5"/>
      <c r="AV26" s="5"/>
      <c r="AW26" s="5"/>
      <c r="AX26" s="5"/>
    </row>
    <row r="27" spans="1:50" ht="157.5">
      <c r="A27" s="20" t="s">
        <v>49</v>
      </c>
      <c r="B27" s="11" t="s">
        <v>48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0" t="s">
        <v>29</v>
      </c>
      <c r="R27" s="11" t="s">
        <v>30</v>
      </c>
      <c r="S27" s="11" t="s">
        <v>31</v>
      </c>
      <c r="T27" s="12">
        <v>606.20000000000005</v>
      </c>
      <c r="U27" s="12"/>
      <c r="V27" s="12"/>
      <c r="W27" s="12"/>
      <c r="X27" s="12"/>
      <c r="Y27" s="12"/>
      <c r="Z27" s="12"/>
      <c r="AA27" s="12"/>
      <c r="AB27" s="12"/>
      <c r="AC27" s="12"/>
      <c r="AD27" s="13">
        <v>606.1</v>
      </c>
      <c r="AE27" s="5">
        <v>606.20000000000005</v>
      </c>
      <c r="AF27" s="5"/>
      <c r="AG27" s="5"/>
      <c r="AH27" s="5"/>
      <c r="AI27" s="5"/>
      <c r="AJ27" s="5"/>
      <c r="AK27" s="5"/>
      <c r="AL27" s="5"/>
      <c r="AM27" s="5"/>
      <c r="AN27" s="5"/>
      <c r="AO27" s="5">
        <v>606.20000000000005</v>
      </c>
      <c r="AP27" s="5"/>
      <c r="AQ27" s="5"/>
      <c r="AR27" s="5"/>
      <c r="AS27" s="5"/>
      <c r="AT27" s="5"/>
      <c r="AU27" s="5"/>
      <c r="AV27" s="5"/>
      <c r="AW27" s="5"/>
      <c r="AX27" s="5"/>
    </row>
    <row r="28" spans="1:50" ht="141.75">
      <c r="A28" s="20" t="s">
        <v>50</v>
      </c>
      <c r="B28" s="11" t="s">
        <v>51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0"/>
      <c r="R28" s="11"/>
      <c r="S28" s="11"/>
      <c r="T28" s="12"/>
      <c r="U28" s="12"/>
      <c r="V28" s="12"/>
      <c r="W28" s="12"/>
      <c r="X28" s="12"/>
      <c r="Y28" s="12">
        <v>577.70000000000005</v>
      </c>
      <c r="Z28" s="12"/>
      <c r="AA28" s="12"/>
      <c r="AB28" s="12"/>
      <c r="AC28" s="12"/>
      <c r="AD28" s="13">
        <f>AD29</f>
        <v>133.1</v>
      </c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</row>
    <row r="29" spans="1:50" ht="157.5">
      <c r="A29" s="20" t="s">
        <v>52</v>
      </c>
      <c r="B29" s="11" t="s">
        <v>51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0" t="s">
        <v>29</v>
      </c>
      <c r="R29" s="11" t="s">
        <v>30</v>
      </c>
      <c r="S29" s="11" t="s">
        <v>31</v>
      </c>
      <c r="T29" s="12"/>
      <c r="U29" s="12"/>
      <c r="V29" s="12"/>
      <c r="W29" s="12"/>
      <c r="X29" s="12"/>
      <c r="Y29" s="12">
        <v>133.19999999999999</v>
      </c>
      <c r="Z29" s="12"/>
      <c r="AA29" s="12"/>
      <c r="AB29" s="12"/>
      <c r="AC29" s="12"/>
      <c r="AD29" s="13">
        <v>133.1</v>
      </c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</row>
    <row r="30" spans="1:50" ht="126">
      <c r="A30" s="20" t="s">
        <v>53</v>
      </c>
      <c r="B30" s="11" t="s">
        <v>54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0"/>
      <c r="R30" s="11"/>
      <c r="S30" s="11"/>
      <c r="T30" s="12">
        <v>1804.2</v>
      </c>
      <c r="U30" s="12"/>
      <c r="V30" s="12"/>
      <c r="W30" s="12"/>
      <c r="X30" s="12"/>
      <c r="Y30" s="12">
        <v>3803.9</v>
      </c>
      <c r="Z30" s="12"/>
      <c r="AA30" s="12"/>
      <c r="AB30" s="12"/>
      <c r="AC30" s="12"/>
      <c r="AD30" s="13">
        <f>AD31+AD32+AD33</f>
        <v>5607.7</v>
      </c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</row>
    <row r="31" spans="1:50" ht="141.75">
      <c r="A31" s="20" t="s">
        <v>55</v>
      </c>
      <c r="B31" s="11" t="s">
        <v>54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0" t="s">
        <v>29</v>
      </c>
      <c r="R31" s="11" t="s">
        <v>30</v>
      </c>
      <c r="S31" s="11" t="s">
        <v>46</v>
      </c>
      <c r="T31" s="12"/>
      <c r="U31" s="12"/>
      <c r="V31" s="12"/>
      <c r="W31" s="12"/>
      <c r="X31" s="12"/>
      <c r="Y31" s="12">
        <v>3711.2</v>
      </c>
      <c r="Z31" s="12"/>
      <c r="AA31" s="12"/>
      <c r="AB31" s="12"/>
      <c r="AC31" s="12"/>
      <c r="AD31" s="13">
        <v>3711</v>
      </c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</row>
    <row r="32" spans="1:50" ht="141.75">
      <c r="A32" s="20" t="s">
        <v>55</v>
      </c>
      <c r="B32" s="11" t="s">
        <v>54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0" t="s">
        <v>29</v>
      </c>
      <c r="R32" s="11" t="s">
        <v>30</v>
      </c>
      <c r="S32" s="11" t="s">
        <v>31</v>
      </c>
      <c r="T32" s="12">
        <v>1804.2</v>
      </c>
      <c r="U32" s="12"/>
      <c r="V32" s="12"/>
      <c r="W32" s="12"/>
      <c r="X32" s="12"/>
      <c r="Y32" s="12">
        <v>-443.4</v>
      </c>
      <c r="Z32" s="12"/>
      <c r="AA32" s="12"/>
      <c r="AB32" s="12"/>
      <c r="AC32" s="12"/>
      <c r="AD32" s="13">
        <v>1360.7</v>
      </c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</row>
    <row r="33" spans="1:50" ht="141.75">
      <c r="A33" s="20" t="s">
        <v>55</v>
      </c>
      <c r="B33" s="11" t="s">
        <v>54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0" t="s">
        <v>29</v>
      </c>
      <c r="R33" s="11" t="s">
        <v>30</v>
      </c>
      <c r="S33" s="11" t="s">
        <v>30</v>
      </c>
      <c r="T33" s="12"/>
      <c r="U33" s="12"/>
      <c r="V33" s="12"/>
      <c r="W33" s="12"/>
      <c r="X33" s="12"/>
      <c r="Y33" s="12">
        <v>536.1</v>
      </c>
      <c r="Z33" s="12"/>
      <c r="AA33" s="12"/>
      <c r="AB33" s="12"/>
      <c r="AC33" s="12"/>
      <c r="AD33" s="13">
        <v>536</v>
      </c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</row>
    <row r="34" spans="1:50" ht="31.5">
      <c r="A34" s="19" t="s">
        <v>56</v>
      </c>
      <c r="B34" s="11" t="s">
        <v>57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0"/>
      <c r="R34" s="11"/>
      <c r="S34" s="11"/>
      <c r="T34" s="12">
        <v>8154.4</v>
      </c>
      <c r="U34" s="12"/>
      <c r="V34" s="12"/>
      <c r="W34" s="12"/>
      <c r="X34" s="12"/>
      <c r="Y34" s="12">
        <v>38.5</v>
      </c>
      <c r="Z34" s="12"/>
      <c r="AA34" s="12"/>
      <c r="AB34" s="12"/>
      <c r="AC34" s="12"/>
      <c r="AD34" s="13">
        <f>AD35+AD37</f>
        <v>8192.9</v>
      </c>
      <c r="AE34" s="5">
        <v>8170.3</v>
      </c>
      <c r="AF34" s="5"/>
      <c r="AG34" s="5"/>
      <c r="AH34" s="5"/>
      <c r="AI34" s="5"/>
      <c r="AJ34" s="5"/>
      <c r="AK34" s="5"/>
      <c r="AL34" s="5"/>
      <c r="AM34" s="5"/>
      <c r="AN34" s="5"/>
      <c r="AO34" s="5">
        <v>8186.8</v>
      </c>
      <c r="AP34" s="5"/>
      <c r="AQ34" s="5"/>
      <c r="AR34" s="5"/>
      <c r="AS34" s="5"/>
      <c r="AT34" s="5"/>
      <c r="AU34" s="5"/>
      <c r="AV34" s="5"/>
      <c r="AW34" s="5"/>
      <c r="AX34" s="5"/>
    </row>
    <row r="35" spans="1:50" ht="94.5">
      <c r="A35" s="19" t="s">
        <v>58</v>
      </c>
      <c r="B35" s="11" t="s">
        <v>59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0"/>
      <c r="R35" s="11"/>
      <c r="S35" s="11"/>
      <c r="T35" s="12">
        <v>736.9</v>
      </c>
      <c r="U35" s="12"/>
      <c r="V35" s="12"/>
      <c r="W35" s="12"/>
      <c r="X35" s="12"/>
      <c r="Y35" s="12"/>
      <c r="Z35" s="12"/>
      <c r="AA35" s="12"/>
      <c r="AB35" s="12"/>
      <c r="AC35" s="12"/>
      <c r="AD35" s="13">
        <f>AD36</f>
        <v>736.9</v>
      </c>
      <c r="AE35" s="5">
        <v>752.8</v>
      </c>
      <c r="AF35" s="5"/>
      <c r="AG35" s="5"/>
      <c r="AH35" s="5"/>
      <c r="AI35" s="5"/>
      <c r="AJ35" s="5"/>
      <c r="AK35" s="5"/>
      <c r="AL35" s="5"/>
      <c r="AM35" s="5"/>
      <c r="AN35" s="5"/>
      <c r="AO35" s="5">
        <v>769.3</v>
      </c>
      <c r="AP35" s="5"/>
      <c r="AQ35" s="5"/>
      <c r="AR35" s="5"/>
      <c r="AS35" s="5"/>
      <c r="AT35" s="5"/>
      <c r="AU35" s="5"/>
      <c r="AV35" s="5"/>
      <c r="AW35" s="5"/>
      <c r="AX35" s="5"/>
    </row>
    <row r="36" spans="1:50" ht="110.25">
      <c r="A36" s="20" t="s">
        <v>60</v>
      </c>
      <c r="B36" s="11" t="s">
        <v>59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0" t="s">
        <v>29</v>
      </c>
      <c r="R36" s="11" t="s">
        <v>30</v>
      </c>
      <c r="S36" s="11" t="s">
        <v>46</v>
      </c>
      <c r="T36" s="12">
        <v>736.9</v>
      </c>
      <c r="U36" s="12"/>
      <c r="V36" s="12"/>
      <c r="W36" s="12"/>
      <c r="X36" s="12"/>
      <c r="Y36" s="12"/>
      <c r="Z36" s="12"/>
      <c r="AA36" s="12"/>
      <c r="AB36" s="12"/>
      <c r="AC36" s="12"/>
      <c r="AD36" s="13">
        <v>736.9</v>
      </c>
      <c r="AE36" s="5">
        <v>752.8</v>
      </c>
      <c r="AF36" s="5"/>
      <c r="AG36" s="5"/>
      <c r="AH36" s="5"/>
      <c r="AI36" s="5"/>
      <c r="AJ36" s="5"/>
      <c r="AK36" s="5"/>
      <c r="AL36" s="5"/>
      <c r="AM36" s="5"/>
      <c r="AN36" s="5"/>
      <c r="AO36" s="5">
        <v>769.3</v>
      </c>
      <c r="AP36" s="5"/>
      <c r="AQ36" s="5"/>
      <c r="AR36" s="5"/>
      <c r="AS36" s="5"/>
      <c r="AT36" s="5"/>
      <c r="AU36" s="5"/>
      <c r="AV36" s="5"/>
      <c r="AW36" s="5"/>
      <c r="AX36" s="5"/>
    </row>
    <row r="37" spans="1:50" ht="299.25">
      <c r="A37" s="20" t="s">
        <v>61</v>
      </c>
      <c r="B37" s="11" t="s">
        <v>62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0"/>
      <c r="R37" s="11"/>
      <c r="S37" s="11"/>
      <c r="T37" s="12">
        <v>7417.5</v>
      </c>
      <c r="U37" s="12"/>
      <c r="V37" s="12"/>
      <c r="W37" s="12"/>
      <c r="X37" s="12"/>
      <c r="Y37" s="12">
        <v>38.5</v>
      </c>
      <c r="Z37" s="12"/>
      <c r="AA37" s="12"/>
      <c r="AB37" s="12"/>
      <c r="AC37" s="12"/>
      <c r="AD37" s="13">
        <f>AD38</f>
        <v>7456</v>
      </c>
      <c r="AE37" s="5">
        <v>7417.5</v>
      </c>
      <c r="AF37" s="5"/>
      <c r="AG37" s="5"/>
      <c r="AH37" s="5"/>
      <c r="AI37" s="5"/>
      <c r="AJ37" s="5"/>
      <c r="AK37" s="5"/>
      <c r="AL37" s="5"/>
      <c r="AM37" s="5"/>
      <c r="AN37" s="5"/>
      <c r="AO37" s="5">
        <v>7417.5</v>
      </c>
      <c r="AP37" s="5"/>
      <c r="AQ37" s="5"/>
      <c r="AR37" s="5"/>
      <c r="AS37" s="5"/>
      <c r="AT37" s="5"/>
      <c r="AU37" s="5"/>
      <c r="AV37" s="5"/>
      <c r="AW37" s="5"/>
      <c r="AX37" s="5"/>
    </row>
    <row r="38" spans="1:50" ht="315">
      <c r="A38" s="20" t="s">
        <v>63</v>
      </c>
      <c r="B38" s="11" t="s">
        <v>62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0" t="s">
        <v>29</v>
      </c>
      <c r="R38" s="11" t="s">
        <v>30</v>
      </c>
      <c r="S38" s="11" t="s">
        <v>46</v>
      </c>
      <c r="T38" s="12">
        <v>7417.5</v>
      </c>
      <c r="U38" s="12"/>
      <c r="V38" s="12"/>
      <c r="W38" s="12"/>
      <c r="X38" s="12"/>
      <c r="Y38" s="12">
        <v>38.5</v>
      </c>
      <c r="Z38" s="12"/>
      <c r="AA38" s="12"/>
      <c r="AB38" s="12"/>
      <c r="AC38" s="12"/>
      <c r="AD38" s="13">
        <v>7456</v>
      </c>
      <c r="AE38" s="5">
        <v>7417.5</v>
      </c>
      <c r="AF38" s="5"/>
      <c r="AG38" s="5"/>
      <c r="AH38" s="5"/>
      <c r="AI38" s="5"/>
      <c r="AJ38" s="5"/>
      <c r="AK38" s="5"/>
      <c r="AL38" s="5"/>
      <c r="AM38" s="5"/>
      <c r="AN38" s="5"/>
      <c r="AO38" s="5">
        <v>7417.5</v>
      </c>
      <c r="AP38" s="5"/>
      <c r="AQ38" s="5"/>
      <c r="AR38" s="5"/>
      <c r="AS38" s="5"/>
      <c r="AT38" s="5"/>
      <c r="AU38" s="5"/>
      <c r="AV38" s="5"/>
      <c r="AW38" s="5"/>
      <c r="AX38" s="5"/>
    </row>
    <row r="39" spans="1:50" ht="31.5">
      <c r="A39" s="19" t="s">
        <v>64</v>
      </c>
      <c r="B39" s="11" t="s">
        <v>65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0"/>
      <c r="R39" s="11"/>
      <c r="S39" s="11"/>
      <c r="T39" s="12">
        <v>467</v>
      </c>
      <c r="U39" s="12"/>
      <c r="V39" s="12"/>
      <c r="W39" s="12"/>
      <c r="X39" s="12"/>
      <c r="Y39" s="12">
        <v>4075.3</v>
      </c>
      <c r="Z39" s="12"/>
      <c r="AA39" s="12"/>
      <c r="AB39" s="12"/>
      <c r="AC39" s="12"/>
      <c r="AD39" s="13">
        <f>AD40+AD42+AD44</f>
        <v>1375.6</v>
      </c>
      <c r="AE39" s="5">
        <v>467</v>
      </c>
      <c r="AF39" s="5"/>
      <c r="AG39" s="5"/>
      <c r="AH39" s="5"/>
      <c r="AI39" s="5"/>
      <c r="AJ39" s="5"/>
      <c r="AK39" s="5"/>
      <c r="AL39" s="5"/>
      <c r="AM39" s="5"/>
      <c r="AN39" s="5"/>
      <c r="AO39" s="5">
        <v>467</v>
      </c>
      <c r="AP39" s="5"/>
      <c r="AQ39" s="5"/>
      <c r="AR39" s="5"/>
      <c r="AS39" s="5"/>
      <c r="AT39" s="5"/>
      <c r="AU39" s="5"/>
      <c r="AV39" s="5"/>
      <c r="AW39" s="5"/>
      <c r="AX39" s="5"/>
    </row>
    <row r="40" spans="1:50" ht="78.75">
      <c r="A40" s="19" t="s">
        <v>66</v>
      </c>
      <c r="B40" s="11" t="s">
        <v>67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0"/>
      <c r="R40" s="11"/>
      <c r="S40" s="11"/>
      <c r="T40" s="12">
        <v>467</v>
      </c>
      <c r="U40" s="12"/>
      <c r="V40" s="12"/>
      <c r="W40" s="12"/>
      <c r="X40" s="12"/>
      <c r="Y40" s="12">
        <v>-393</v>
      </c>
      <c r="Z40" s="12"/>
      <c r="AA40" s="12"/>
      <c r="AB40" s="12"/>
      <c r="AC40" s="12"/>
      <c r="AD40" s="13">
        <f>AD41</f>
        <v>74</v>
      </c>
      <c r="AE40" s="5">
        <v>467</v>
      </c>
      <c r="AF40" s="5"/>
      <c r="AG40" s="5"/>
      <c r="AH40" s="5"/>
      <c r="AI40" s="5"/>
      <c r="AJ40" s="5"/>
      <c r="AK40" s="5"/>
      <c r="AL40" s="5"/>
      <c r="AM40" s="5"/>
      <c r="AN40" s="5"/>
      <c r="AO40" s="5">
        <v>467</v>
      </c>
      <c r="AP40" s="5"/>
      <c r="AQ40" s="5"/>
      <c r="AR40" s="5"/>
      <c r="AS40" s="5"/>
      <c r="AT40" s="5"/>
      <c r="AU40" s="5"/>
      <c r="AV40" s="5"/>
      <c r="AW40" s="5"/>
      <c r="AX40" s="5"/>
    </row>
    <row r="41" spans="1:50" ht="94.5">
      <c r="A41" s="20" t="s">
        <v>68</v>
      </c>
      <c r="B41" s="11" t="s">
        <v>67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0" t="s">
        <v>29</v>
      </c>
      <c r="R41" s="11" t="s">
        <v>30</v>
      </c>
      <c r="S41" s="11" t="s">
        <v>30</v>
      </c>
      <c r="T41" s="12">
        <v>467</v>
      </c>
      <c r="U41" s="12"/>
      <c r="V41" s="12"/>
      <c r="W41" s="12"/>
      <c r="X41" s="12"/>
      <c r="Y41" s="12">
        <v>-393</v>
      </c>
      <c r="Z41" s="12"/>
      <c r="AA41" s="12"/>
      <c r="AB41" s="12"/>
      <c r="AC41" s="12"/>
      <c r="AD41" s="13">
        <v>74</v>
      </c>
      <c r="AE41" s="5">
        <v>467</v>
      </c>
      <c r="AF41" s="5"/>
      <c r="AG41" s="5"/>
      <c r="AH41" s="5"/>
      <c r="AI41" s="5"/>
      <c r="AJ41" s="5"/>
      <c r="AK41" s="5"/>
      <c r="AL41" s="5"/>
      <c r="AM41" s="5"/>
      <c r="AN41" s="5"/>
      <c r="AO41" s="5">
        <v>467</v>
      </c>
      <c r="AP41" s="5"/>
      <c r="AQ41" s="5"/>
      <c r="AR41" s="5"/>
      <c r="AS41" s="5"/>
      <c r="AT41" s="5"/>
      <c r="AU41" s="5"/>
      <c r="AV41" s="5"/>
      <c r="AW41" s="5"/>
      <c r="AX41" s="5"/>
    </row>
    <row r="42" spans="1:50" ht="220.5">
      <c r="A42" s="20" t="s">
        <v>69</v>
      </c>
      <c r="B42" s="11" t="s">
        <v>70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0"/>
      <c r="R42" s="11"/>
      <c r="S42" s="11"/>
      <c r="T42" s="12"/>
      <c r="U42" s="12"/>
      <c r="V42" s="12"/>
      <c r="W42" s="12"/>
      <c r="X42" s="12"/>
      <c r="Y42" s="12">
        <v>984.1</v>
      </c>
      <c r="Z42" s="12"/>
      <c r="AA42" s="12"/>
      <c r="AB42" s="12"/>
      <c r="AC42" s="12"/>
      <c r="AD42" s="13">
        <f>AD43</f>
        <v>984.1</v>
      </c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</row>
    <row r="43" spans="1:50" ht="236.25">
      <c r="A43" s="20" t="s">
        <v>71</v>
      </c>
      <c r="B43" s="11" t="s">
        <v>70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0" t="s">
        <v>29</v>
      </c>
      <c r="R43" s="11" t="s">
        <v>30</v>
      </c>
      <c r="S43" s="11" t="s">
        <v>30</v>
      </c>
      <c r="T43" s="12"/>
      <c r="U43" s="12"/>
      <c r="V43" s="12"/>
      <c r="W43" s="12"/>
      <c r="X43" s="12"/>
      <c r="Y43" s="12">
        <v>984.1</v>
      </c>
      <c r="Z43" s="12"/>
      <c r="AA43" s="12"/>
      <c r="AB43" s="12"/>
      <c r="AC43" s="12"/>
      <c r="AD43" s="13">
        <v>984.1</v>
      </c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</row>
    <row r="44" spans="1:50" ht="173.25">
      <c r="A44" s="20" t="s">
        <v>72</v>
      </c>
      <c r="B44" s="11" t="s">
        <v>73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0"/>
      <c r="R44" s="11"/>
      <c r="S44" s="11"/>
      <c r="T44" s="12"/>
      <c r="U44" s="12"/>
      <c r="V44" s="12"/>
      <c r="W44" s="12"/>
      <c r="X44" s="12"/>
      <c r="Y44" s="12">
        <v>3484.2</v>
      </c>
      <c r="Z44" s="12"/>
      <c r="AA44" s="12"/>
      <c r="AB44" s="12"/>
      <c r="AC44" s="12"/>
      <c r="AD44" s="13">
        <f>AD45</f>
        <v>317.5</v>
      </c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</row>
    <row r="45" spans="1:50" ht="189">
      <c r="A45" s="20" t="s">
        <v>74</v>
      </c>
      <c r="B45" s="11" t="s">
        <v>73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0" t="s">
        <v>29</v>
      </c>
      <c r="R45" s="11" t="s">
        <v>30</v>
      </c>
      <c r="S45" s="11" t="s">
        <v>30</v>
      </c>
      <c r="T45" s="12"/>
      <c r="U45" s="12"/>
      <c r="V45" s="12"/>
      <c r="W45" s="12"/>
      <c r="X45" s="12"/>
      <c r="Y45" s="12">
        <v>3484.2</v>
      </c>
      <c r="Z45" s="12"/>
      <c r="AA45" s="12"/>
      <c r="AB45" s="12"/>
      <c r="AC45" s="12"/>
      <c r="AD45" s="13">
        <v>317.5</v>
      </c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</row>
    <row r="46" spans="1:50" ht="31.5">
      <c r="A46" s="19" t="s">
        <v>75</v>
      </c>
      <c r="B46" s="11" t="s">
        <v>76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0"/>
      <c r="R46" s="11"/>
      <c r="S46" s="11"/>
      <c r="T46" s="12">
        <v>569074.30000000005</v>
      </c>
      <c r="U46" s="12">
        <v>28918.799999999999</v>
      </c>
      <c r="V46" s="12">
        <v>2086.6999999999998</v>
      </c>
      <c r="W46" s="12"/>
      <c r="X46" s="12"/>
      <c r="Y46" s="12">
        <v>-23044.9</v>
      </c>
      <c r="Z46" s="12">
        <v>-17809.7</v>
      </c>
      <c r="AA46" s="12">
        <v>-426.8</v>
      </c>
      <c r="AB46" s="12"/>
      <c r="AC46" s="12"/>
      <c r="AD46" s="13">
        <f>AD47+AD76</f>
        <v>539774.1</v>
      </c>
      <c r="AE46" s="5">
        <v>551302.6</v>
      </c>
      <c r="AF46" s="5">
        <v>23886</v>
      </c>
      <c r="AG46" s="5">
        <v>2460.1999999999998</v>
      </c>
      <c r="AH46" s="5"/>
      <c r="AI46" s="5"/>
      <c r="AJ46" s="5">
        <v>-28112.7</v>
      </c>
      <c r="AK46" s="5">
        <v>-12487.2</v>
      </c>
      <c r="AL46" s="5">
        <v>-125.5</v>
      </c>
      <c r="AM46" s="5"/>
      <c r="AN46" s="5"/>
      <c r="AO46" s="5">
        <v>519166.7</v>
      </c>
      <c r="AP46" s="5">
        <v>27201.9</v>
      </c>
      <c r="AQ46" s="5">
        <v>2741.1</v>
      </c>
      <c r="AR46" s="5"/>
      <c r="AS46" s="5"/>
      <c r="AT46" s="5">
        <v>-28161</v>
      </c>
      <c r="AU46" s="5">
        <v>-15347.8</v>
      </c>
      <c r="AV46" s="5">
        <v>-313.2</v>
      </c>
      <c r="AW46" s="5"/>
      <c r="AX46" s="5"/>
    </row>
    <row r="47" spans="1:50" ht="31.5">
      <c r="A47" s="19" t="s">
        <v>77</v>
      </c>
      <c r="B47" s="11" t="s">
        <v>78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0"/>
      <c r="R47" s="11"/>
      <c r="S47" s="11"/>
      <c r="T47" s="12">
        <v>555157.6</v>
      </c>
      <c r="U47" s="12">
        <v>28918.799999999999</v>
      </c>
      <c r="V47" s="12">
        <v>2086.6999999999998</v>
      </c>
      <c r="W47" s="12"/>
      <c r="X47" s="12"/>
      <c r="Y47" s="12">
        <v>-23159.5</v>
      </c>
      <c r="Z47" s="12">
        <v>-17809.7</v>
      </c>
      <c r="AA47" s="12">
        <v>-426.8</v>
      </c>
      <c r="AB47" s="12"/>
      <c r="AC47" s="12"/>
      <c r="AD47" s="13">
        <f>AD48+AD52+AD56+AD58+AD62+AD64+AD66+AD68+AD72+AD74</f>
        <v>525860.79999999993</v>
      </c>
      <c r="AE47" s="5">
        <v>537360.4</v>
      </c>
      <c r="AF47" s="5">
        <v>23886</v>
      </c>
      <c r="AG47" s="5">
        <v>2460.1999999999998</v>
      </c>
      <c r="AH47" s="5"/>
      <c r="AI47" s="5"/>
      <c r="AJ47" s="5">
        <v>-28112.7</v>
      </c>
      <c r="AK47" s="5">
        <v>-12487.2</v>
      </c>
      <c r="AL47" s="5">
        <v>-125.5</v>
      </c>
      <c r="AM47" s="5"/>
      <c r="AN47" s="5"/>
      <c r="AO47" s="5">
        <v>505205</v>
      </c>
      <c r="AP47" s="5">
        <v>27201.9</v>
      </c>
      <c r="AQ47" s="5">
        <v>2741.1</v>
      </c>
      <c r="AR47" s="5"/>
      <c r="AS47" s="5"/>
      <c r="AT47" s="5">
        <v>-28161</v>
      </c>
      <c r="AU47" s="5">
        <v>-15347.8</v>
      </c>
      <c r="AV47" s="5">
        <v>-313.2</v>
      </c>
      <c r="AW47" s="5"/>
      <c r="AX47" s="5"/>
    </row>
    <row r="48" spans="1:50" ht="78.75">
      <c r="A48" s="19" t="s">
        <v>79</v>
      </c>
      <c r="B48" s="11" t="s">
        <v>80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0"/>
      <c r="R48" s="11"/>
      <c r="S48" s="11"/>
      <c r="T48" s="12">
        <v>151406.29999999999</v>
      </c>
      <c r="U48" s="12"/>
      <c r="V48" s="12"/>
      <c r="W48" s="12"/>
      <c r="X48" s="12"/>
      <c r="Y48" s="12">
        <v>-12868</v>
      </c>
      <c r="Z48" s="12"/>
      <c r="AA48" s="12"/>
      <c r="AB48" s="12"/>
      <c r="AC48" s="12"/>
      <c r="AD48" s="13">
        <f>AD49+AD50+AD51</f>
        <v>138148</v>
      </c>
      <c r="AE48" s="5">
        <v>139435.1</v>
      </c>
      <c r="AF48" s="5"/>
      <c r="AG48" s="5"/>
      <c r="AH48" s="5"/>
      <c r="AI48" s="5"/>
      <c r="AJ48" s="5">
        <v>-15500</v>
      </c>
      <c r="AK48" s="5"/>
      <c r="AL48" s="5"/>
      <c r="AM48" s="5"/>
      <c r="AN48" s="5"/>
      <c r="AO48" s="5">
        <v>109491.7</v>
      </c>
      <c r="AP48" s="5"/>
      <c r="AQ48" s="5"/>
      <c r="AR48" s="5"/>
      <c r="AS48" s="5"/>
      <c r="AT48" s="5">
        <v>-12500</v>
      </c>
      <c r="AU48" s="5"/>
      <c r="AV48" s="5"/>
      <c r="AW48" s="5"/>
      <c r="AX48" s="5"/>
    </row>
    <row r="49" spans="1:50" ht="94.5">
      <c r="A49" s="20" t="s">
        <v>81</v>
      </c>
      <c r="B49" s="11" t="s">
        <v>80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0" t="s">
        <v>29</v>
      </c>
      <c r="R49" s="11" t="s">
        <v>82</v>
      </c>
      <c r="S49" s="11" t="s">
        <v>46</v>
      </c>
      <c r="T49" s="12">
        <v>61582</v>
      </c>
      <c r="U49" s="12"/>
      <c r="V49" s="12"/>
      <c r="W49" s="12"/>
      <c r="X49" s="12"/>
      <c r="Y49" s="12">
        <v>5957.3</v>
      </c>
      <c r="Z49" s="12"/>
      <c r="AA49" s="12"/>
      <c r="AB49" s="12"/>
      <c r="AC49" s="12"/>
      <c r="AD49" s="13">
        <v>67160.600000000006</v>
      </c>
      <c r="AE49" s="5">
        <v>61987.1</v>
      </c>
      <c r="AF49" s="5"/>
      <c r="AG49" s="5"/>
      <c r="AH49" s="5"/>
      <c r="AI49" s="5"/>
      <c r="AJ49" s="5"/>
      <c r="AK49" s="5"/>
      <c r="AL49" s="5"/>
      <c r="AM49" s="5"/>
      <c r="AN49" s="5"/>
      <c r="AO49" s="5">
        <v>62317.599999999999</v>
      </c>
      <c r="AP49" s="5"/>
      <c r="AQ49" s="5"/>
      <c r="AR49" s="5"/>
      <c r="AS49" s="5"/>
      <c r="AT49" s="5"/>
      <c r="AU49" s="5"/>
      <c r="AV49" s="5"/>
      <c r="AW49" s="5"/>
      <c r="AX49" s="5"/>
    </row>
    <row r="50" spans="1:50" ht="94.5">
      <c r="A50" s="20" t="s">
        <v>81</v>
      </c>
      <c r="B50" s="11" t="s">
        <v>80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0" t="s">
        <v>29</v>
      </c>
      <c r="R50" s="11" t="s">
        <v>82</v>
      </c>
      <c r="S50" s="11" t="s">
        <v>31</v>
      </c>
      <c r="T50" s="12">
        <v>66594.2</v>
      </c>
      <c r="U50" s="12"/>
      <c r="V50" s="12"/>
      <c r="W50" s="12"/>
      <c r="X50" s="12"/>
      <c r="Y50" s="12">
        <v>684.8</v>
      </c>
      <c r="Z50" s="12"/>
      <c r="AA50" s="12"/>
      <c r="AB50" s="12"/>
      <c r="AC50" s="12"/>
      <c r="AD50" s="13">
        <v>67267.7</v>
      </c>
      <c r="AE50" s="5">
        <v>67311.199999999997</v>
      </c>
      <c r="AF50" s="5"/>
      <c r="AG50" s="5"/>
      <c r="AH50" s="5"/>
      <c r="AI50" s="5"/>
      <c r="AJ50" s="5">
        <v>-5500</v>
      </c>
      <c r="AK50" s="5"/>
      <c r="AL50" s="5"/>
      <c r="AM50" s="5"/>
      <c r="AN50" s="5"/>
      <c r="AO50" s="5">
        <v>47174.1</v>
      </c>
      <c r="AP50" s="5"/>
      <c r="AQ50" s="5"/>
      <c r="AR50" s="5"/>
      <c r="AS50" s="5"/>
      <c r="AT50" s="5">
        <v>-12500</v>
      </c>
      <c r="AU50" s="5"/>
      <c r="AV50" s="5"/>
      <c r="AW50" s="5"/>
      <c r="AX50" s="5"/>
    </row>
    <row r="51" spans="1:50" ht="94.5">
      <c r="A51" s="20" t="s">
        <v>81</v>
      </c>
      <c r="B51" s="11" t="s">
        <v>80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0" t="s">
        <v>29</v>
      </c>
      <c r="R51" s="11" t="s">
        <v>82</v>
      </c>
      <c r="S51" s="11" t="s">
        <v>83</v>
      </c>
      <c r="T51" s="12">
        <v>23230.1</v>
      </c>
      <c r="U51" s="12"/>
      <c r="V51" s="12"/>
      <c r="W51" s="12"/>
      <c r="X51" s="12"/>
      <c r="Y51" s="12">
        <v>-19510.099999999999</v>
      </c>
      <c r="Z51" s="12"/>
      <c r="AA51" s="12"/>
      <c r="AB51" s="12"/>
      <c r="AC51" s="12"/>
      <c r="AD51" s="13">
        <v>3719.7</v>
      </c>
      <c r="AE51" s="5">
        <v>10136.799999999999</v>
      </c>
      <c r="AF51" s="5"/>
      <c r="AG51" s="5"/>
      <c r="AH51" s="5"/>
      <c r="AI51" s="5"/>
      <c r="AJ51" s="5">
        <v>-10000</v>
      </c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</row>
    <row r="52" spans="1:50" ht="63">
      <c r="A52" s="19" t="s">
        <v>84</v>
      </c>
      <c r="B52" s="11" t="s">
        <v>85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0"/>
      <c r="R52" s="11"/>
      <c r="S52" s="11"/>
      <c r="T52" s="12"/>
      <c r="U52" s="12"/>
      <c r="V52" s="12"/>
      <c r="W52" s="12"/>
      <c r="X52" s="12"/>
      <c r="Y52" s="12">
        <v>1533.1</v>
      </c>
      <c r="Z52" s="12"/>
      <c r="AA52" s="12"/>
      <c r="AB52" s="12"/>
      <c r="AC52" s="12"/>
      <c r="AD52" s="13">
        <f>AD53+AD54+AD55</f>
        <v>1532.6</v>
      </c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</row>
    <row r="53" spans="1:50" ht="78.75">
      <c r="A53" s="19" t="s">
        <v>86</v>
      </c>
      <c r="B53" s="11" t="s">
        <v>85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0" t="s">
        <v>29</v>
      </c>
      <c r="R53" s="11" t="s">
        <v>82</v>
      </c>
      <c r="S53" s="11" t="s">
        <v>46</v>
      </c>
      <c r="T53" s="12"/>
      <c r="U53" s="12"/>
      <c r="V53" s="12"/>
      <c r="W53" s="12"/>
      <c r="X53" s="12"/>
      <c r="Y53" s="12">
        <v>346</v>
      </c>
      <c r="Z53" s="12"/>
      <c r="AA53" s="12"/>
      <c r="AB53" s="12"/>
      <c r="AC53" s="12"/>
      <c r="AD53" s="13">
        <v>345.9</v>
      </c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</row>
    <row r="54" spans="1:50" ht="78.75">
      <c r="A54" s="19" t="s">
        <v>86</v>
      </c>
      <c r="B54" s="11" t="s">
        <v>85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0" t="s">
        <v>29</v>
      </c>
      <c r="R54" s="11" t="s">
        <v>82</v>
      </c>
      <c r="S54" s="11" t="s">
        <v>31</v>
      </c>
      <c r="T54" s="12"/>
      <c r="U54" s="12"/>
      <c r="V54" s="12"/>
      <c r="W54" s="12"/>
      <c r="X54" s="12"/>
      <c r="Y54" s="12">
        <v>1157.0999999999999</v>
      </c>
      <c r="Z54" s="12"/>
      <c r="AA54" s="12"/>
      <c r="AB54" s="12"/>
      <c r="AC54" s="12"/>
      <c r="AD54" s="13">
        <v>1156.8</v>
      </c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</row>
    <row r="55" spans="1:50" ht="78.75">
      <c r="A55" s="19" t="s">
        <v>86</v>
      </c>
      <c r="B55" s="11" t="s">
        <v>85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0" t="s">
        <v>29</v>
      </c>
      <c r="R55" s="11" t="s">
        <v>82</v>
      </c>
      <c r="S55" s="11" t="s">
        <v>83</v>
      </c>
      <c r="T55" s="12"/>
      <c r="U55" s="12"/>
      <c r="V55" s="12"/>
      <c r="W55" s="12"/>
      <c r="X55" s="12"/>
      <c r="Y55" s="12">
        <v>30</v>
      </c>
      <c r="Z55" s="12"/>
      <c r="AA55" s="12"/>
      <c r="AB55" s="12"/>
      <c r="AC55" s="12"/>
      <c r="AD55" s="13">
        <v>29.9</v>
      </c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</row>
    <row r="56" spans="1:50" ht="78.75">
      <c r="A56" s="19" t="s">
        <v>87</v>
      </c>
      <c r="B56" s="11" t="s">
        <v>88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0"/>
      <c r="R56" s="11"/>
      <c r="S56" s="11"/>
      <c r="T56" s="12"/>
      <c r="U56" s="12"/>
      <c r="V56" s="12"/>
      <c r="W56" s="12"/>
      <c r="X56" s="12"/>
      <c r="Y56" s="12">
        <v>50.3</v>
      </c>
      <c r="Z56" s="12"/>
      <c r="AA56" s="12"/>
      <c r="AB56" s="12"/>
      <c r="AC56" s="12"/>
      <c r="AD56" s="13">
        <f>AD57</f>
        <v>50.2</v>
      </c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</row>
    <row r="57" spans="1:50" ht="94.5">
      <c r="A57" s="20" t="s">
        <v>89</v>
      </c>
      <c r="B57" s="11" t="s">
        <v>88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0" t="s">
        <v>29</v>
      </c>
      <c r="R57" s="11" t="s">
        <v>82</v>
      </c>
      <c r="S57" s="11" t="s">
        <v>31</v>
      </c>
      <c r="T57" s="12"/>
      <c r="U57" s="12"/>
      <c r="V57" s="12"/>
      <c r="W57" s="12"/>
      <c r="X57" s="12"/>
      <c r="Y57" s="12">
        <v>50.3</v>
      </c>
      <c r="Z57" s="12"/>
      <c r="AA57" s="12"/>
      <c r="AB57" s="12"/>
      <c r="AC57" s="12"/>
      <c r="AD57" s="13">
        <v>50.2</v>
      </c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</row>
    <row r="58" spans="1:50" ht="78.75">
      <c r="A58" s="19" t="s">
        <v>90</v>
      </c>
      <c r="B58" s="11" t="s">
        <v>91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0"/>
      <c r="R58" s="11"/>
      <c r="S58" s="11"/>
      <c r="T58" s="12"/>
      <c r="U58" s="12"/>
      <c r="V58" s="12"/>
      <c r="W58" s="12"/>
      <c r="X58" s="12"/>
      <c r="Y58" s="12">
        <v>9139.5</v>
      </c>
      <c r="Z58" s="12"/>
      <c r="AA58" s="12"/>
      <c r="AB58" s="12"/>
      <c r="AC58" s="12"/>
      <c r="AD58" s="13">
        <f>AD59+AD60+AD61</f>
        <v>9138.8000000000011</v>
      </c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</row>
    <row r="59" spans="1:50" ht="94.5">
      <c r="A59" s="19" t="s">
        <v>92</v>
      </c>
      <c r="B59" s="11" t="s">
        <v>91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0" t="s">
        <v>29</v>
      </c>
      <c r="R59" s="11" t="s">
        <v>82</v>
      </c>
      <c r="S59" s="11" t="s">
        <v>46</v>
      </c>
      <c r="T59" s="12"/>
      <c r="U59" s="12"/>
      <c r="V59" s="12"/>
      <c r="W59" s="12"/>
      <c r="X59" s="12"/>
      <c r="Y59" s="12">
        <v>1136.4000000000001</v>
      </c>
      <c r="Z59" s="12"/>
      <c r="AA59" s="12"/>
      <c r="AB59" s="12"/>
      <c r="AC59" s="12"/>
      <c r="AD59" s="13">
        <v>1136.4000000000001</v>
      </c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</row>
    <row r="60" spans="1:50" ht="94.5">
      <c r="A60" s="19" t="s">
        <v>92</v>
      </c>
      <c r="B60" s="11" t="s">
        <v>91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0" t="s">
        <v>29</v>
      </c>
      <c r="R60" s="11" t="s">
        <v>82</v>
      </c>
      <c r="S60" s="11" t="s">
        <v>31</v>
      </c>
      <c r="T60" s="12"/>
      <c r="U60" s="12"/>
      <c r="V60" s="12"/>
      <c r="W60" s="12"/>
      <c r="X60" s="12"/>
      <c r="Y60" s="12">
        <v>7309.4</v>
      </c>
      <c r="Z60" s="12"/>
      <c r="AA60" s="12"/>
      <c r="AB60" s="12"/>
      <c r="AC60" s="12"/>
      <c r="AD60" s="13">
        <v>7308.7</v>
      </c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</row>
    <row r="61" spans="1:50" ht="94.5">
      <c r="A61" s="19" t="s">
        <v>92</v>
      </c>
      <c r="B61" s="11" t="s">
        <v>91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0" t="s">
        <v>29</v>
      </c>
      <c r="R61" s="11" t="s">
        <v>82</v>
      </c>
      <c r="S61" s="11" t="s">
        <v>83</v>
      </c>
      <c r="T61" s="12"/>
      <c r="U61" s="12"/>
      <c r="V61" s="12"/>
      <c r="W61" s="12"/>
      <c r="X61" s="12"/>
      <c r="Y61" s="12">
        <v>693.7</v>
      </c>
      <c r="Z61" s="12"/>
      <c r="AA61" s="12"/>
      <c r="AB61" s="12"/>
      <c r="AC61" s="12"/>
      <c r="AD61" s="13">
        <v>693.7</v>
      </c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</row>
    <row r="62" spans="1:50" ht="78.75">
      <c r="A62" s="19" t="s">
        <v>93</v>
      </c>
      <c r="B62" s="11" t="s">
        <v>94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0"/>
      <c r="R62" s="11"/>
      <c r="S62" s="11"/>
      <c r="T62" s="12">
        <v>11946.7</v>
      </c>
      <c r="U62" s="12"/>
      <c r="V62" s="12"/>
      <c r="W62" s="12"/>
      <c r="X62" s="12"/>
      <c r="Y62" s="12">
        <v>31.1</v>
      </c>
      <c r="Z62" s="12"/>
      <c r="AA62" s="12"/>
      <c r="AB62" s="12"/>
      <c r="AC62" s="12"/>
      <c r="AD62" s="13">
        <f>AD63</f>
        <v>11977.8</v>
      </c>
      <c r="AE62" s="5">
        <v>11965.4</v>
      </c>
      <c r="AF62" s="5"/>
      <c r="AG62" s="5"/>
      <c r="AH62" s="5"/>
      <c r="AI62" s="5"/>
      <c r="AJ62" s="5"/>
      <c r="AK62" s="5"/>
      <c r="AL62" s="5"/>
      <c r="AM62" s="5"/>
      <c r="AN62" s="5"/>
      <c r="AO62" s="5">
        <v>11985</v>
      </c>
      <c r="AP62" s="5"/>
      <c r="AQ62" s="5"/>
      <c r="AR62" s="5"/>
      <c r="AS62" s="5"/>
      <c r="AT62" s="5"/>
      <c r="AU62" s="5"/>
      <c r="AV62" s="5"/>
      <c r="AW62" s="5"/>
      <c r="AX62" s="5"/>
    </row>
    <row r="63" spans="1:50" ht="94.5">
      <c r="A63" s="19" t="s">
        <v>95</v>
      </c>
      <c r="B63" s="11" t="s">
        <v>94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0" t="s">
        <v>29</v>
      </c>
      <c r="R63" s="11" t="s">
        <v>82</v>
      </c>
      <c r="S63" s="11" t="s">
        <v>83</v>
      </c>
      <c r="T63" s="12">
        <v>11946.7</v>
      </c>
      <c r="U63" s="12"/>
      <c r="V63" s="12"/>
      <c r="W63" s="12"/>
      <c r="X63" s="12"/>
      <c r="Y63" s="12">
        <v>31.1</v>
      </c>
      <c r="Z63" s="12"/>
      <c r="AA63" s="12"/>
      <c r="AB63" s="12"/>
      <c r="AC63" s="12"/>
      <c r="AD63" s="13">
        <v>11977.8</v>
      </c>
      <c r="AE63" s="5">
        <v>11965.4</v>
      </c>
      <c r="AF63" s="5"/>
      <c r="AG63" s="5"/>
      <c r="AH63" s="5"/>
      <c r="AI63" s="5"/>
      <c r="AJ63" s="5"/>
      <c r="AK63" s="5"/>
      <c r="AL63" s="5"/>
      <c r="AM63" s="5"/>
      <c r="AN63" s="5"/>
      <c r="AO63" s="5">
        <v>11985</v>
      </c>
      <c r="AP63" s="5"/>
      <c r="AQ63" s="5"/>
      <c r="AR63" s="5"/>
      <c r="AS63" s="5"/>
      <c r="AT63" s="5"/>
      <c r="AU63" s="5"/>
      <c r="AV63" s="5"/>
      <c r="AW63" s="5"/>
      <c r="AX63" s="5"/>
    </row>
    <row r="64" spans="1:50" ht="78.75">
      <c r="A64" s="19" t="s">
        <v>96</v>
      </c>
      <c r="B64" s="11" t="s">
        <v>97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0"/>
      <c r="R64" s="11"/>
      <c r="S64" s="11"/>
      <c r="T64" s="12">
        <v>7277.1</v>
      </c>
      <c r="U64" s="12"/>
      <c r="V64" s="12"/>
      <c r="W64" s="12"/>
      <c r="X64" s="12"/>
      <c r="Y64" s="12">
        <v>126.9</v>
      </c>
      <c r="Z64" s="12"/>
      <c r="AA64" s="12"/>
      <c r="AB64" s="12"/>
      <c r="AC64" s="12"/>
      <c r="AD64" s="13">
        <f>AD65</f>
        <v>7404</v>
      </c>
      <c r="AE64" s="5">
        <v>7283.1</v>
      </c>
      <c r="AF64" s="5"/>
      <c r="AG64" s="5"/>
      <c r="AH64" s="5"/>
      <c r="AI64" s="5"/>
      <c r="AJ64" s="5"/>
      <c r="AK64" s="5"/>
      <c r="AL64" s="5"/>
      <c r="AM64" s="5"/>
      <c r="AN64" s="5"/>
      <c r="AO64" s="5">
        <v>7289.1</v>
      </c>
      <c r="AP64" s="5"/>
      <c r="AQ64" s="5"/>
      <c r="AR64" s="5"/>
      <c r="AS64" s="5"/>
      <c r="AT64" s="5"/>
      <c r="AU64" s="5"/>
      <c r="AV64" s="5"/>
      <c r="AW64" s="5"/>
      <c r="AX64" s="5"/>
    </row>
    <row r="65" spans="1:50" ht="94.5">
      <c r="A65" s="19" t="s">
        <v>98</v>
      </c>
      <c r="B65" s="11" t="s">
        <v>97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0" t="s">
        <v>29</v>
      </c>
      <c r="R65" s="11" t="s">
        <v>82</v>
      </c>
      <c r="S65" s="11" t="s">
        <v>83</v>
      </c>
      <c r="T65" s="12">
        <v>7277.1</v>
      </c>
      <c r="U65" s="12"/>
      <c r="V65" s="12"/>
      <c r="W65" s="12"/>
      <c r="X65" s="12"/>
      <c r="Y65" s="12">
        <v>126.9</v>
      </c>
      <c r="Z65" s="12"/>
      <c r="AA65" s="12"/>
      <c r="AB65" s="12"/>
      <c r="AC65" s="12"/>
      <c r="AD65" s="13">
        <v>7404</v>
      </c>
      <c r="AE65" s="5">
        <v>7283.1</v>
      </c>
      <c r="AF65" s="5"/>
      <c r="AG65" s="5"/>
      <c r="AH65" s="5"/>
      <c r="AI65" s="5"/>
      <c r="AJ65" s="5"/>
      <c r="AK65" s="5"/>
      <c r="AL65" s="5"/>
      <c r="AM65" s="5"/>
      <c r="AN65" s="5"/>
      <c r="AO65" s="5">
        <v>7289.1</v>
      </c>
      <c r="AP65" s="5"/>
      <c r="AQ65" s="5"/>
      <c r="AR65" s="5"/>
      <c r="AS65" s="5"/>
      <c r="AT65" s="5"/>
      <c r="AU65" s="5"/>
      <c r="AV65" s="5"/>
      <c r="AW65" s="5"/>
      <c r="AX65" s="5"/>
    </row>
    <row r="66" spans="1:50" ht="94.5">
      <c r="A66" s="20" t="s">
        <v>99</v>
      </c>
      <c r="B66" s="11" t="s">
        <v>100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0"/>
      <c r="R66" s="11"/>
      <c r="S66" s="11"/>
      <c r="T66" s="12">
        <v>18405.099999999999</v>
      </c>
      <c r="U66" s="12"/>
      <c r="V66" s="12"/>
      <c r="W66" s="12"/>
      <c r="X66" s="12"/>
      <c r="Y66" s="12"/>
      <c r="Z66" s="12"/>
      <c r="AA66" s="12"/>
      <c r="AB66" s="12"/>
      <c r="AC66" s="12"/>
      <c r="AD66" s="13">
        <f>AD67</f>
        <v>14900.2</v>
      </c>
      <c r="AE66" s="5">
        <v>18405.099999999999</v>
      </c>
      <c r="AF66" s="5"/>
      <c r="AG66" s="5"/>
      <c r="AH66" s="5"/>
      <c r="AI66" s="5"/>
      <c r="AJ66" s="5"/>
      <c r="AK66" s="5"/>
      <c r="AL66" s="5"/>
      <c r="AM66" s="5"/>
      <c r="AN66" s="5"/>
      <c r="AO66" s="5">
        <v>18405.099999999999</v>
      </c>
      <c r="AP66" s="5"/>
      <c r="AQ66" s="5"/>
      <c r="AR66" s="5"/>
      <c r="AS66" s="5"/>
      <c r="AT66" s="5"/>
      <c r="AU66" s="5"/>
      <c r="AV66" s="5"/>
      <c r="AW66" s="5"/>
      <c r="AX66" s="5"/>
    </row>
    <row r="67" spans="1:50" ht="110.25">
      <c r="A67" s="20" t="s">
        <v>101</v>
      </c>
      <c r="B67" s="11" t="s">
        <v>100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0" t="s">
        <v>29</v>
      </c>
      <c r="R67" s="11" t="s">
        <v>82</v>
      </c>
      <c r="S67" s="11" t="s">
        <v>31</v>
      </c>
      <c r="T67" s="12">
        <v>18405.099999999999</v>
      </c>
      <c r="U67" s="12"/>
      <c r="V67" s="12"/>
      <c r="W67" s="12"/>
      <c r="X67" s="12"/>
      <c r="Y67" s="12"/>
      <c r="Z67" s="12"/>
      <c r="AA67" s="12"/>
      <c r="AB67" s="12"/>
      <c r="AC67" s="12"/>
      <c r="AD67" s="13">
        <v>14900.2</v>
      </c>
      <c r="AE67" s="5">
        <v>18405.099999999999</v>
      </c>
      <c r="AF67" s="5"/>
      <c r="AG67" s="5"/>
      <c r="AH67" s="5"/>
      <c r="AI67" s="5"/>
      <c r="AJ67" s="5"/>
      <c r="AK67" s="5"/>
      <c r="AL67" s="5"/>
      <c r="AM67" s="5"/>
      <c r="AN67" s="5"/>
      <c r="AO67" s="5">
        <v>18405.099999999999</v>
      </c>
      <c r="AP67" s="5"/>
      <c r="AQ67" s="5"/>
      <c r="AR67" s="5"/>
      <c r="AS67" s="5"/>
      <c r="AT67" s="5"/>
      <c r="AU67" s="5"/>
      <c r="AV67" s="5"/>
      <c r="AW67" s="5"/>
      <c r="AX67" s="5"/>
    </row>
    <row r="68" spans="1:50" ht="252">
      <c r="A68" s="20" t="s">
        <v>102</v>
      </c>
      <c r="B68" s="11" t="s">
        <v>103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0"/>
      <c r="R68" s="11"/>
      <c r="S68" s="11"/>
      <c r="T68" s="12">
        <v>327535.2</v>
      </c>
      <c r="U68" s="12"/>
      <c r="V68" s="12"/>
      <c r="W68" s="12"/>
      <c r="X68" s="12"/>
      <c r="Y68" s="12">
        <v>1336.9</v>
      </c>
      <c r="Z68" s="12"/>
      <c r="AA68" s="12"/>
      <c r="AB68" s="12"/>
      <c r="AC68" s="12"/>
      <c r="AD68" s="13">
        <f>AD69+AD70+AD71</f>
        <v>328872.09999999998</v>
      </c>
      <c r="AE68" s="5">
        <v>328091.09999999998</v>
      </c>
      <c r="AF68" s="5"/>
      <c r="AG68" s="5"/>
      <c r="AH68" s="5"/>
      <c r="AI68" s="5"/>
      <c r="AJ68" s="5"/>
      <c r="AK68" s="5"/>
      <c r="AL68" s="5"/>
      <c r="AM68" s="5"/>
      <c r="AN68" s="5"/>
      <c r="AO68" s="5">
        <v>328091.09999999998</v>
      </c>
      <c r="AP68" s="5"/>
      <c r="AQ68" s="5"/>
      <c r="AR68" s="5"/>
      <c r="AS68" s="5"/>
      <c r="AT68" s="5"/>
      <c r="AU68" s="5"/>
      <c r="AV68" s="5"/>
      <c r="AW68" s="5"/>
      <c r="AX68" s="5"/>
    </row>
    <row r="69" spans="1:50" ht="267.75">
      <c r="A69" s="20" t="s">
        <v>104</v>
      </c>
      <c r="B69" s="11" t="s">
        <v>103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0" t="s">
        <v>29</v>
      </c>
      <c r="R69" s="11" t="s">
        <v>82</v>
      </c>
      <c r="S69" s="11" t="s">
        <v>46</v>
      </c>
      <c r="T69" s="12">
        <v>75142</v>
      </c>
      <c r="U69" s="12"/>
      <c r="V69" s="12"/>
      <c r="W69" s="12"/>
      <c r="X69" s="12"/>
      <c r="Y69" s="12">
        <v>1336.9</v>
      </c>
      <c r="Z69" s="12"/>
      <c r="AA69" s="12"/>
      <c r="AB69" s="12"/>
      <c r="AC69" s="12"/>
      <c r="AD69" s="13">
        <v>76478.899999999994</v>
      </c>
      <c r="AE69" s="5">
        <v>74810</v>
      </c>
      <c r="AF69" s="5"/>
      <c r="AG69" s="5"/>
      <c r="AH69" s="5"/>
      <c r="AI69" s="5"/>
      <c r="AJ69" s="5"/>
      <c r="AK69" s="5"/>
      <c r="AL69" s="5"/>
      <c r="AM69" s="5"/>
      <c r="AN69" s="5"/>
      <c r="AO69" s="5">
        <v>74810</v>
      </c>
      <c r="AP69" s="5"/>
      <c r="AQ69" s="5"/>
      <c r="AR69" s="5"/>
      <c r="AS69" s="5"/>
      <c r="AT69" s="5"/>
      <c r="AU69" s="5"/>
      <c r="AV69" s="5"/>
      <c r="AW69" s="5"/>
      <c r="AX69" s="5"/>
    </row>
    <row r="70" spans="1:50" ht="267.75">
      <c r="A70" s="20" t="s">
        <v>104</v>
      </c>
      <c r="B70" s="11" t="s">
        <v>103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0" t="s">
        <v>29</v>
      </c>
      <c r="R70" s="11" t="s">
        <v>82</v>
      </c>
      <c r="S70" s="11" t="s">
        <v>31</v>
      </c>
      <c r="T70" s="12">
        <v>247178.7</v>
      </c>
      <c r="U70" s="12"/>
      <c r="V70" s="12"/>
      <c r="W70" s="12"/>
      <c r="X70" s="12"/>
      <c r="Y70" s="12"/>
      <c r="Z70" s="12"/>
      <c r="AA70" s="12"/>
      <c r="AB70" s="12"/>
      <c r="AC70" s="12"/>
      <c r="AD70" s="13">
        <v>247178.7</v>
      </c>
      <c r="AE70" s="5">
        <v>248066.6</v>
      </c>
      <c r="AF70" s="5"/>
      <c r="AG70" s="5"/>
      <c r="AH70" s="5"/>
      <c r="AI70" s="5"/>
      <c r="AJ70" s="5"/>
      <c r="AK70" s="5"/>
      <c r="AL70" s="5"/>
      <c r="AM70" s="5"/>
      <c r="AN70" s="5"/>
      <c r="AO70" s="5">
        <v>248066.6</v>
      </c>
      <c r="AP70" s="5"/>
      <c r="AQ70" s="5"/>
      <c r="AR70" s="5"/>
      <c r="AS70" s="5"/>
      <c r="AT70" s="5"/>
      <c r="AU70" s="5"/>
      <c r="AV70" s="5"/>
      <c r="AW70" s="5"/>
      <c r="AX70" s="5"/>
    </row>
    <row r="71" spans="1:50" ht="267.75">
      <c r="A71" s="20" t="s">
        <v>104</v>
      </c>
      <c r="B71" s="11" t="s">
        <v>103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0" t="s">
        <v>29</v>
      </c>
      <c r="R71" s="11" t="s">
        <v>82</v>
      </c>
      <c r="S71" s="11" t="s">
        <v>83</v>
      </c>
      <c r="T71" s="12">
        <v>5214.5</v>
      </c>
      <c r="U71" s="12"/>
      <c r="V71" s="12"/>
      <c r="W71" s="12"/>
      <c r="X71" s="12"/>
      <c r="Y71" s="12"/>
      <c r="Z71" s="12"/>
      <c r="AA71" s="12"/>
      <c r="AB71" s="12"/>
      <c r="AC71" s="12"/>
      <c r="AD71" s="13">
        <v>5214.5</v>
      </c>
      <c r="AE71" s="5">
        <v>5214.5</v>
      </c>
      <c r="AF71" s="5"/>
      <c r="AG71" s="5"/>
      <c r="AH71" s="5"/>
      <c r="AI71" s="5"/>
      <c r="AJ71" s="5"/>
      <c r="AK71" s="5"/>
      <c r="AL71" s="5"/>
      <c r="AM71" s="5"/>
      <c r="AN71" s="5"/>
      <c r="AO71" s="5">
        <v>5214.5</v>
      </c>
      <c r="AP71" s="5"/>
      <c r="AQ71" s="5"/>
      <c r="AR71" s="5"/>
      <c r="AS71" s="5"/>
      <c r="AT71" s="5"/>
      <c r="AU71" s="5"/>
      <c r="AV71" s="5"/>
      <c r="AW71" s="5"/>
      <c r="AX71" s="5"/>
    </row>
    <row r="72" spans="1:50" ht="110.25">
      <c r="A72" s="20" t="s">
        <v>105</v>
      </c>
      <c r="B72" s="11" t="s">
        <v>106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0"/>
      <c r="R72" s="11"/>
      <c r="S72" s="11"/>
      <c r="T72" s="12">
        <v>13333.4</v>
      </c>
      <c r="U72" s="12">
        <v>11600.1</v>
      </c>
      <c r="V72" s="12">
        <v>1733.3</v>
      </c>
      <c r="W72" s="12"/>
      <c r="X72" s="12"/>
      <c r="Y72" s="12">
        <v>-564.4</v>
      </c>
      <c r="Z72" s="12">
        <v>-491</v>
      </c>
      <c r="AA72" s="12">
        <v>-73.400000000000006</v>
      </c>
      <c r="AB72" s="12"/>
      <c r="AC72" s="12"/>
      <c r="AD72" s="13">
        <f>AD73</f>
        <v>10528.3</v>
      </c>
      <c r="AE72" s="5">
        <v>13733.5</v>
      </c>
      <c r="AF72" s="5">
        <v>11398.8</v>
      </c>
      <c r="AG72" s="5">
        <v>2334.6999999999998</v>
      </c>
      <c r="AH72" s="5"/>
      <c r="AI72" s="5"/>
      <c r="AJ72" s="5"/>
      <c r="AK72" s="5"/>
      <c r="AL72" s="5"/>
      <c r="AM72" s="5"/>
      <c r="AN72" s="5"/>
      <c r="AO72" s="5">
        <v>14282</v>
      </c>
      <c r="AP72" s="5">
        <v>11854.1</v>
      </c>
      <c r="AQ72" s="5">
        <v>2427.9</v>
      </c>
      <c r="AR72" s="5"/>
      <c r="AS72" s="5"/>
      <c r="AT72" s="5"/>
      <c r="AU72" s="5"/>
      <c r="AV72" s="5"/>
      <c r="AW72" s="5"/>
      <c r="AX72" s="5"/>
    </row>
    <row r="73" spans="1:50" ht="126">
      <c r="A73" s="20" t="s">
        <v>107</v>
      </c>
      <c r="B73" s="11" t="s">
        <v>106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0" t="s">
        <v>29</v>
      </c>
      <c r="R73" s="11" t="s">
        <v>82</v>
      </c>
      <c r="S73" s="11" t="s">
        <v>31</v>
      </c>
      <c r="T73" s="12">
        <v>13333.4</v>
      </c>
      <c r="U73" s="12">
        <v>11600.1</v>
      </c>
      <c r="V73" s="12">
        <v>1733.3</v>
      </c>
      <c r="W73" s="12"/>
      <c r="X73" s="12"/>
      <c r="Y73" s="12">
        <v>-564.4</v>
      </c>
      <c r="Z73" s="12">
        <v>-491</v>
      </c>
      <c r="AA73" s="12">
        <v>-73.400000000000006</v>
      </c>
      <c r="AB73" s="12"/>
      <c r="AC73" s="12"/>
      <c r="AD73" s="13">
        <v>10528.3</v>
      </c>
      <c r="AE73" s="5">
        <v>13733.5</v>
      </c>
      <c r="AF73" s="5">
        <v>11398.8</v>
      </c>
      <c r="AG73" s="5">
        <v>2334.6999999999998</v>
      </c>
      <c r="AH73" s="5"/>
      <c r="AI73" s="5"/>
      <c r="AJ73" s="5"/>
      <c r="AK73" s="5"/>
      <c r="AL73" s="5"/>
      <c r="AM73" s="5"/>
      <c r="AN73" s="5"/>
      <c r="AO73" s="5">
        <v>14282</v>
      </c>
      <c r="AP73" s="5">
        <v>11854.1</v>
      </c>
      <c r="AQ73" s="5">
        <v>2427.9</v>
      </c>
      <c r="AR73" s="5"/>
      <c r="AS73" s="5"/>
      <c r="AT73" s="5"/>
      <c r="AU73" s="5"/>
      <c r="AV73" s="5"/>
      <c r="AW73" s="5"/>
      <c r="AX73" s="5"/>
    </row>
    <row r="74" spans="1:50" ht="94.5">
      <c r="A74" s="20" t="s">
        <v>108</v>
      </c>
      <c r="B74" s="11" t="s">
        <v>109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0"/>
      <c r="R74" s="11"/>
      <c r="S74" s="11"/>
      <c r="T74" s="12">
        <v>3310.4</v>
      </c>
      <c r="U74" s="12"/>
      <c r="V74" s="12"/>
      <c r="W74" s="12"/>
      <c r="X74" s="12"/>
      <c r="Y74" s="12">
        <v>-1.5</v>
      </c>
      <c r="Z74" s="12"/>
      <c r="AA74" s="12"/>
      <c r="AB74" s="12"/>
      <c r="AC74" s="12"/>
      <c r="AD74" s="13">
        <f>AD75</f>
        <v>3308.8</v>
      </c>
      <c r="AE74" s="5">
        <v>5834.4</v>
      </c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</row>
    <row r="75" spans="1:50" ht="110.25">
      <c r="A75" s="20" t="s">
        <v>110</v>
      </c>
      <c r="B75" s="11" t="s">
        <v>109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0" t="s">
        <v>29</v>
      </c>
      <c r="R75" s="11" t="s">
        <v>82</v>
      </c>
      <c r="S75" s="11" t="s">
        <v>31</v>
      </c>
      <c r="T75" s="12">
        <v>3310.4</v>
      </c>
      <c r="U75" s="12"/>
      <c r="V75" s="12"/>
      <c r="W75" s="12"/>
      <c r="X75" s="12"/>
      <c r="Y75" s="12">
        <v>-1.5</v>
      </c>
      <c r="Z75" s="12"/>
      <c r="AA75" s="12"/>
      <c r="AB75" s="12"/>
      <c r="AC75" s="12"/>
      <c r="AD75" s="13">
        <v>3308.8</v>
      </c>
      <c r="AE75" s="5">
        <v>5834.4</v>
      </c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</row>
    <row r="76" spans="1:50" ht="47.25">
      <c r="A76" s="19" t="s">
        <v>111</v>
      </c>
      <c r="B76" s="11" t="s">
        <v>112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0"/>
      <c r="R76" s="11"/>
      <c r="S76" s="11"/>
      <c r="T76" s="12">
        <v>13916.7</v>
      </c>
      <c r="U76" s="12"/>
      <c r="V76" s="12"/>
      <c r="W76" s="12"/>
      <c r="X76" s="12"/>
      <c r="Y76" s="12">
        <v>114.6</v>
      </c>
      <c r="Z76" s="12"/>
      <c r="AA76" s="12"/>
      <c r="AB76" s="12"/>
      <c r="AC76" s="12"/>
      <c r="AD76" s="13">
        <f>AD77+AD80+AD83+AD89+AD91</f>
        <v>13913.300000000003</v>
      </c>
      <c r="AE76" s="5">
        <v>13942.2</v>
      </c>
      <c r="AF76" s="5"/>
      <c r="AG76" s="5"/>
      <c r="AH76" s="5"/>
      <c r="AI76" s="5"/>
      <c r="AJ76" s="5"/>
      <c r="AK76" s="5"/>
      <c r="AL76" s="5"/>
      <c r="AM76" s="5"/>
      <c r="AN76" s="5"/>
      <c r="AO76" s="5">
        <v>13961.7</v>
      </c>
      <c r="AP76" s="5"/>
      <c r="AQ76" s="5"/>
      <c r="AR76" s="5"/>
      <c r="AS76" s="5"/>
      <c r="AT76" s="5"/>
      <c r="AU76" s="5"/>
      <c r="AV76" s="5"/>
      <c r="AW76" s="5"/>
      <c r="AX76" s="5"/>
    </row>
    <row r="77" spans="1:50" ht="110.25">
      <c r="A77" s="20" t="s">
        <v>113</v>
      </c>
      <c r="B77" s="11" t="s">
        <v>114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0"/>
      <c r="R77" s="11"/>
      <c r="S77" s="11"/>
      <c r="T77" s="12">
        <v>3648.7</v>
      </c>
      <c r="U77" s="12"/>
      <c r="V77" s="12"/>
      <c r="W77" s="12"/>
      <c r="X77" s="12"/>
      <c r="Y77" s="12">
        <v>-351.2</v>
      </c>
      <c r="Z77" s="12"/>
      <c r="AA77" s="12"/>
      <c r="AB77" s="12"/>
      <c r="AC77" s="12"/>
      <c r="AD77" s="13">
        <f>AD78+AD79</f>
        <v>3289.9</v>
      </c>
      <c r="AE77" s="5">
        <v>3648.7</v>
      </c>
      <c r="AF77" s="5"/>
      <c r="AG77" s="5"/>
      <c r="AH77" s="5"/>
      <c r="AI77" s="5"/>
      <c r="AJ77" s="5"/>
      <c r="AK77" s="5"/>
      <c r="AL77" s="5"/>
      <c r="AM77" s="5"/>
      <c r="AN77" s="5"/>
      <c r="AO77" s="5">
        <v>3648.7</v>
      </c>
      <c r="AP77" s="5"/>
      <c r="AQ77" s="5"/>
      <c r="AR77" s="5"/>
      <c r="AS77" s="5"/>
      <c r="AT77" s="5"/>
      <c r="AU77" s="5"/>
      <c r="AV77" s="5"/>
      <c r="AW77" s="5"/>
      <c r="AX77" s="5"/>
    </row>
    <row r="78" spans="1:50" ht="126">
      <c r="A78" s="20" t="s">
        <v>115</v>
      </c>
      <c r="B78" s="11" t="s">
        <v>114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0" t="s">
        <v>116</v>
      </c>
      <c r="R78" s="11" t="s">
        <v>82</v>
      </c>
      <c r="S78" s="11" t="s">
        <v>30</v>
      </c>
      <c r="T78" s="12">
        <v>3648.7</v>
      </c>
      <c r="U78" s="12"/>
      <c r="V78" s="12"/>
      <c r="W78" s="12"/>
      <c r="X78" s="12"/>
      <c r="Y78" s="12">
        <v>-354.2</v>
      </c>
      <c r="Z78" s="12"/>
      <c r="AA78" s="12"/>
      <c r="AB78" s="12"/>
      <c r="AC78" s="12"/>
      <c r="AD78" s="13">
        <v>3287</v>
      </c>
      <c r="AE78" s="5">
        <v>3648.7</v>
      </c>
      <c r="AF78" s="5"/>
      <c r="AG78" s="5"/>
      <c r="AH78" s="5"/>
      <c r="AI78" s="5"/>
      <c r="AJ78" s="5"/>
      <c r="AK78" s="5"/>
      <c r="AL78" s="5"/>
      <c r="AM78" s="5"/>
      <c r="AN78" s="5"/>
      <c r="AO78" s="5">
        <v>3648.7</v>
      </c>
      <c r="AP78" s="5"/>
      <c r="AQ78" s="5"/>
      <c r="AR78" s="5"/>
      <c r="AS78" s="5"/>
      <c r="AT78" s="5"/>
      <c r="AU78" s="5"/>
      <c r="AV78" s="5"/>
      <c r="AW78" s="5"/>
      <c r="AX78" s="5"/>
    </row>
    <row r="79" spans="1:50" ht="141.75">
      <c r="A79" s="20" t="s">
        <v>117</v>
      </c>
      <c r="B79" s="11" t="s">
        <v>114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0" t="s">
        <v>118</v>
      </c>
      <c r="R79" s="11" t="s">
        <v>82</v>
      </c>
      <c r="S79" s="11" t="s">
        <v>30</v>
      </c>
      <c r="T79" s="12"/>
      <c r="U79" s="12"/>
      <c r="V79" s="12"/>
      <c r="W79" s="12"/>
      <c r="X79" s="12"/>
      <c r="Y79" s="12">
        <v>3</v>
      </c>
      <c r="Z79" s="12"/>
      <c r="AA79" s="12"/>
      <c r="AB79" s="12"/>
      <c r="AC79" s="12"/>
      <c r="AD79" s="13">
        <v>2.9</v>
      </c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</row>
    <row r="80" spans="1:50" ht="110.25">
      <c r="A80" s="20" t="s">
        <v>119</v>
      </c>
      <c r="B80" s="11" t="s">
        <v>120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0"/>
      <c r="R80" s="11"/>
      <c r="S80" s="11"/>
      <c r="T80" s="12">
        <v>660.3</v>
      </c>
      <c r="U80" s="12"/>
      <c r="V80" s="12"/>
      <c r="W80" s="12"/>
      <c r="X80" s="12"/>
      <c r="Y80" s="12">
        <v>273.2</v>
      </c>
      <c r="Z80" s="12"/>
      <c r="AA80" s="12"/>
      <c r="AB80" s="12"/>
      <c r="AC80" s="12"/>
      <c r="AD80" s="13">
        <f>AD81+AD82</f>
        <v>931.8</v>
      </c>
      <c r="AE80" s="5">
        <v>660.3</v>
      </c>
      <c r="AF80" s="5"/>
      <c r="AG80" s="5"/>
      <c r="AH80" s="5"/>
      <c r="AI80" s="5"/>
      <c r="AJ80" s="5"/>
      <c r="AK80" s="5"/>
      <c r="AL80" s="5"/>
      <c r="AM80" s="5"/>
      <c r="AN80" s="5"/>
      <c r="AO80" s="5">
        <v>660.3</v>
      </c>
      <c r="AP80" s="5"/>
      <c r="AQ80" s="5"/>
      <c r="AR80" s="5"/>
      <c r="AS80" s="5"/>
      <c r="AT80" s="5"/>
      <c r="AU80" s="5"/>
      <c r="AV80" s="5"/>
      <c r="AW80" s="5"/>
      <c r="AX80" s="5"/>
    </row>
    <row r="81" spans="1:50" ht="126">
      <c r="A81" s="20" t="s">
        <v>121</v>
      </c>
      <c r="B81" s="11" t="s">
        <v>120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0" t="s">
        <v>116</v>
      </c>
      <c r="R81" s="11" t="s">
        <v>82</v>
      </c>
      <c r="S81" s="11" t="s">
        <v>30</v>
      </c>
      <c r="T81" s="12">
        <v>7</v>
      </c>
      <c r="U81" s="12"/>
      <c r="V81" s="12"/>
      <c r="W81" s="12"/>
      <c r="X81" s="12"/>
      <c r="Y81" s="12">
        <v>-2.1</v>
      </c>
      <c r="Z81" s="12"/>
      <c r="AA81" s="12"/>
      <c r="AB81" s="12"/>
      <c r="AC81" s="12"/>
      <c r="AD81" s="13">
        <v>3.3</v>
      </c>
      <c r="AE81" s="5">
        <v>7</v>
      </c>
      <c r="AF81" s="5"/>
      <c r="AG81" s="5"/>
      <c r="AH81" s="5"/>
      <c r="AI81" s="5"/>
      <c r="AJ81" s="5"/>
      <c r="AK81" s="5"/>
      <c r="AL81" s="5"/>
      <c r="AM81" s="5"/>
      <c r="AN81" s="5"/>
      <c r="AO81" s="5">
        <v>7</v>
      </c>
      <c r="AP81" s="5"/>
      <c r="AQ81" s="5"/>
      <c r="AR81" s="5"/>
      <c r="AS81" s="5"/>
      <c r="AT81" s="5"/>
      <c r="AU81" s="5"/>
      <c r="AV81" s="5"/>
      <c r="AW81" s="5"/>
      <c r="AX81" s="5"/>
    </row>
    <row r="82" spans="1:50" ht="141.75">
      <c r="A82" s="20" t="s">
        <v>122</v>
      </c>
      <c r="B82" s="11" t="s">
        <v>120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0" t="s">
        <v>123</v>
      </c>
      <c r="R82" s="11" t="s">
        <v>82</v>
      </c>
      <c r="S82" s="11" t="s">
        <v>30</v>
      </c>
      <c r="T82" s="12">
        <v>653.29999999999995</v>
      </c>
      <c r="U82" s="12"/>
      <c r="V82" s="12"/>
      <c r="W82" s="12"/>
      <c r="X82" s="12"/>
      <c r="Y82" s="12">
        <v>275.3</v>
      </c>
      <c r="Z82" s="12"/>
      <c r="AA82" s="12"/>
      <c r="AB82" s="12"/>
      <c r="AC82" s="12"/>
      <c r="AD82" s="13">
        <v>928.5</v>
      </c>
      <c r="AE82" s="5">
        <v>653.29999999999995</v>
      </c>
      <c r="AF82" s="5"/>
      <c r="AG82" s="5"/>
      <c r="AH82" s="5"/>
      <c r="AI82" s="5"/>
      <c r="AJ82" s="5"/>
      <c r="AK82" s="5"/>
      <c r="AL82" s="5"/>
      <c r="AM82" s="5"/>
      <c r="AN82" s="5"/>
      <c r="AO82" s="5">
        <v>653.29999999999995</v>
      </c>
      <c r="AP82" s="5"/>
      <c r="AQ82" s="5"/>
      <c r="AR82" s="5"/>
      <c r="AS82" s="5"/>
      <c r="AT82" s="5"/>
      <c r="AU82" s="5"/>
      <c r="AV82" s="5"/>
      <c r="AW82" s="5"/>
      <c r="AX82" s="5"/>
    </row>
    <row r="83" spans="1:50" ht="110.25">
      <c r="A83" s="20" t="s">
        <v>124</v>
      </c>
      <c r="B83" s="11" t="s">
        <v>125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0"/>
      <c r="R83" s="11"/>
      <c r="S83" s="11"/>
      <c r="T83" s="12">
        <v>8208.2000000000007</v>
      </c>
      <c r="U83" s="12"/>
      <c r="V83" s="12"/>
      <c r="W83" s="12"/>
      <c r="X83" s="12"/>
      <c r="Y83" s="12">
        <v>92.1</v>
      </c>
      <c r="Z83" s="12"/>
      <c r="AA83" s="12"/>
      <c r="AB83" s="12"/>
      <c r="AC83" s="12"/>
      <c r="AD83" s="13">
        <f>AD84+AD85+AD86+AD87+AD88</f>
        <v>8289.9000000000015</v>
      </c>
      <c r="AE83" s="5">
        <v>8235.1</v>
      </c>
      <c r="AF83" s="5"/>
      <c r="AG83" s="5"/>
      <c r="AH83" s="5"/>
      <c r="AI83" s="5"/>
      <c r="AJ83" s="5"/>
      <c r="AK83" s="5"/>
      <c r="AL83" s="5"/>
      <c r="AM83" s="5"/>
      <c r="AN83" s="5"/>
      <c r="AO83" s="5">
        <v>8253.2000000000007</v>
      </c>
      <c r="AP83" s="5"/>
      <c r="AQ83" s="5"/>
      <c r="AR83" s="5"/>
      <c r="AS83" s="5"/>
      <c r="AT83" s="5"/>
      <c r="AU83" s="5"/>
      <c r="AV83" s="5"/>
      <c r="AW83" s="5"/>
      <c r="AX83" s="5"/>
    </row>
    <row r="84" spans="1:50" ht="126">
      <c r="A84" s="20" t="s">
        <v>126</v>
      </c>
      <c r="B84" s="11" t="s">
        <v>125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0" t="s">
        <v>127</v>
      </c>
      <c r="R84" s="11" t="s">
        <v>82</v>
      </c>
      <c r="S84" s="11" t="s">
        <v>30</v>
      </c>
      <c r="T84" s="12">
        <v>6560.6</v>
      </c>
      <c r="U84" s="12"/>
      <c r="V84" s="12"/>
      <c r="W84" s="12"/>
      <c r="X84" s="12"/>
      <c r="Y84" s="12">
        <v>-53</v>
      </c>
      <c r="Z84" s="12"/>
      <c r="AA84" s="12"/>
      <c r="AB84" s="12"/>
      <c r="AC84" s="12"/>
      <c r="AD84" s="13">
        <v>6497.8</v>
      </c>
      <c r="AE84" s="5">
        <v>6560.6</v>
      </c>
      <c r="AF84" s="5"/>
      <c r="AG84" s="5"/>
      <c r="AH84" s="5"/>
      <c r="AI84" s="5"/>
      <c r="AJ84" s="5"/>
      <c r="AK84" s="5"/>
      <c r="AL84" s="5"/>
      <c r="AM84" s="5"/>
      <c r="AN84" s="5"/>
      <c r="AO84" s="5">
        <v>6560.6</v>
      </c>
      <c r="AP84" s="5"/>
      <c r="AQ84" s="5"/>
      <c r="AR84" s="5"/>
      <c r="AS84" s="5"/>
      <c r="AT84" s="5"/>
      <c r="AU84" s="5"/>
      <c r="AV84" s="5"/>
      <c r="AW84" s="5"/>
      <c r="AX84" s="5"/>
    </row>
    <row r="85" spans="1:50" ht="141.75">
      <c r="A85" s="20" t="s">
        <v>128</v>
      </c>
      <c r="B85" s="11" t="s">
        <v>125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0" t="s">
        <v>123</v>
      </c>
      <c r="R85" s="11" t="s">
        <v>82</v>
      </c>
      <c r="S85" s="11" t="s">
        <v>129</v>
      </c>
      <c r="T85" s="12">
        <v>20</v>
      </c>
      <c r="U85" s="12"/>
      <c r="V85" s="12"/>
      <c r="W85" s="12"/>
      <c r="X85" s="12"/>
      <c r="Y85" s="12">
        <v>-2</v>
      </c>
      <c r="Z85" s="12"/>
      <c r="AA85" s="12"/>
      <c r="AB85" s="12"/>
      <c r="AC85" s="12"/>
      <c r="AD85" s="13">
        <v>18</v>
      </c>
      <c r="AE85" s="5">
        <v>20</v>
      </c>
      <c r="AF85" s="5"/>
      <c r="AG85" s="5"/>
      <c r="AH85" s="5"/>
      <c r="AI85" s="5"/>
      <c r="AJ85" s="5"/>
      <c r="AK85" s="5"/>
      <c r="AL85" s="5"/>
      <c r="AM85" s="5"/>
      <c r="AN85" s="5"/>
      <c r="AO85" s="5">
        <v>20</v>
      </c>
      <c r="AP85" s="5"/>
      <c r="AQ85" s="5"/>
      <c r="AR85" s="5"/>
      <c r="AS85" s="5"/>
      <c r="AT85" s="5"/>
      <c r="AU85" s="5"/>
      <c r="AV85" s="5"/>
      <c r="AW85" s="5"/>
      <c r="AX85" s="5"/>
    </row>
    <row r="86" spans="1:50" ht="141.75">
      <c r="A86" s="20" t="s">
        <v>128</v>
      </c>
      <c r="B86" s="11" t="s">
        <v>125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0" t="s">
        <v>123</v>
      </c>
      <c r="R86" s="11" t="s">
        <v>82</v>
      </c>
      <c r="S86" s="11" t="s">
        <v>30</v>
      </c>
      <c r="T86" s="12">
        <v>1593</v>
      </c>
      <c r="U86" s="12"/>
      <c r="V86" s="12"/>
      <c r="W86" s="12"/>
      <c r="X86" s="12"/>
      <c r="Y86" s="12">
        <v>142</v>
      </c>
      <c r="Z86" s="12"/>
      <c r="AA86" s="12"/>
      <c r="AB86" s="12"/>
      <c r="AC86" s="12"/>
      <c r="AD86" s="13">
        <v>1734.8</v>
      </c>
      <c r="AE86" s="5">
        <v>1620.9</v>
      </c>
      <c r="AF86" s="5"/>
      <c r="AG86" s="5"/>
      <c r="AH86" s="5"/>
      <c r="AI86" s="5"/>
      <c r="AJ86" s="5"/>
      <c r="AK86" s="5"/>
      <c r="AL86" s="5"/>
      <c r="AM86" s="5"/>
      <c r="AN86" s="5"/>
      <c r="AO86" s="5">
        <v>1639.9</v>
      </c>
      <c r="AP86" s="5"/>
      <c r="AQ86" s="5"/>
      <c r="AR86" s="5"/>
      <c r="AS86" s="5"/>
      <c r="AT86" s="5"/>
      <c r="AU86" s="5"/>
      <c r="AV86" s="5"/>
      <c r="AW86" s="5"/>
      <c r="AX86" s="5"/>
    </row>
    <row r="87" spans="1:50" ht="126">
      <c r="A87" s="20" t="s">
        <v>130</v>
      </c>
      <c r="B87" s="11" t="s">
        <v>125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0" t="s">
        <v>131</v>
      </c>
      <c r="R87" s="11" t="s">
        <v>82</v>
      </c>
      <c r="S87" s="11" t="s">
        <v>30</v>
      </c>
      <c r="T87" s="12"/>
      <c r="U87" s="12"/>
      <c r="V87" s="12"/>
      <c r="W87" s="12"/>
      <c r="X87" s="12"/>
      <c r="Y87" s="12">
        <v>5.0999999999999996</v>
      </c>
      <c r="Z87" s="12"/>
      <c r="AA87" s="12"/>
      <c r="AB87" s="12"/>
      <c r="AC87" s="12"/>
      <c r="AD87" s="13">
        <v>5.0999999999999996</v>
      </c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</row>
    <row r="88" spans="1:50" ht="126">
      <c r="A88" s="20" t="s">
        <v>132</v>
      </c>
      <c r="B88" s="11" t="s">
        <v>125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0" t="s">
        <v>133</v>
      </c>
      <c r="R88" s="11" t="s">
        <v>82</v>
      </c>
      <c r="S88" s="11" t="s">
        <v>30</v>
      </c>
      <c r="T88" s="12">
        <v>34.6</v>
      </c>
      <c r="U88" s="12"/>
      <c r="V88" s="12"/>
      <c r="W88" s="12"/>
      <c r="X88" s="12"/>
      <c r="Y88" s="12"/>
      <c r="Z88" s="12"/>
      <c r="AA88" s="12"/>
      <c r="AB88" s="12"/>
      <c r="AC88" s="12"/>
      <c r="AD88" s="13">
        <v>34.200000000000003</v>
      </c>
      <c r="AE88" s="5">
        <v>33.6</v>
      </c>
      <c r="AF88" s="5"/>
      <c r="AG88" s="5"/>
      <c r="AH88" s="5"/>
      <c r="AI88" s="5"/>
      <c r="AJ88" s="5"/>
      <c r="AK88" s="5"/>
      <c r="AL88" s="5"/>
      <c r="AM88" s="5"/>
      <c r="AN88" s="5"/>
      <c r="AO88" s="5">
        <v>32.700000000000003</v>
      </c>
      <c r="AP88" s="5"/>
      <c r="AQ88" s="5"/>
      <c r="AR88" s="5"/>
      <c r="AS88" s="5"/>
      <c r="AT88" s="5"/>
      <c r="AU88" s="5"/>
      <c r="AV88" s="5"/>
      <c r="AW88" s="5"/>
      <c r="AX88" s="5"/>
    </row>
    <row r="89" spans="1:50" ht="157.5">
      <c r="A89" s="20" t="s">
        <v>134</v>
      </c>
      <c r="B89" s="11" t="s">
        <v>135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0"/>
      <c r="R89" s="11"/>
      <c r="S89" s="11"/>
      <c r="T89" s="12">
        <v>1366</v>
      </c>
      <c r="U89" s="12"/>
      <c r="V89" s="12"/>
      <c r="W89" s="12"/>
      <c r="X89" s="12"/>
      <c r="Y89" s="12">
        <v>132.4</v>
      </c>
      <c r="Z89" s="12"/>
      <c r="AA89" s="12"/>
      <c r="AB89" s="12"/>
      <c r="AC89" s="12"/>
      <c r="AD89" s="13">
        <f>AD90</f>
        <v>1400.2</v>
      </c>
      <c r="AE89" s="5">
        <v>1366</v>
      </c>
      <c r="AF89" s="5"/>
      <c r="AG89" s="5"/>
      <c r="AH89" s="5"/>
      <c r="AI89" s="5"/>
      <c r="AJ89" s="5"/>
      <c r="AK89" s="5"/>
      <c r="AL89" s="5"/>
      <c r="AM89" s="5"/>
      <c r="AN89" s="5"/>
      <c r="AO89" s="5">
        <v>1366</v>
      </c>
      <c r="AP89" s="5"/>
      <c r="AQ89" s="5"/>
      <c r="AR89" s="5"/>
      <c r="AS89" s="5"/>
      <c r="AT89" s="5"/>
      <c r="AU89" s="5"/>
      <c r="AV89" s="5"/>
      <c r="AW89" s="5"/>
      <c r="AX89" s="5"/>
    </row>
    <row r="90" spans="1:50" ht="173.25">
      <c r="A90" s="20" t="s">
        <v>136</v>
      </c>
      <c r="B90" s="11" t="s">
        <v>135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0" t="s">
        <v>116</v>
      </c>
      <c r="R90" s="11" t="s">
        <v>82</v>
      </c>
      <c r="S90" s="11" t="s">
        <v>30</v>
      </c>
      <c r="T90" s="12">
        <v>1366</v>
      </c>
      <c r="U90" s="12"/>
      <c r="V90" s="12"/>
      <c r="W90" s="12"/>
      <c r="X90" s="12"/>
      <c r="Y90" s="12">
        <v>132.4</v>
      </c>
      <c r="Z90" s="12"/>
      <c r="AA90" s="12"/>
      <c r="AB90" s="12"/>
      <c r="AC90" s="12"/>
      <c r="AD90" s="13">
        <v>1400.2</v>
      </c>
      <c r="AE90" s="5">
        <v>1366</v>
      </c>
      <c r="AF90" s="5"/>
      <c r="AG90" s="5"/>
      <c r="AH90" s="5"/>
      <c r="AI90" s="5"/>
      <c r="AJ90" s="5"/>
      <c r="AK90" s="5"/>
      <c r="AL90" s="5"/>
      <c r="AM90" s="5"/>
      <c r="AN90" s="5"/>
      <c r="AO90" s="5">
        <v>1366</v>
      </c>
      <c r="AP90" s="5"/>
      <c r="AQ90" s="5"/>
      <c r="AR90" s="5"/>
      <c r="AS90" s="5"/>
      <c r="AT90" s="5"/>
      <c r="AU90" s="5"/>
      <c r="AV90" s="5"/>
      <c r="AW90" s="5"/>
      <c r="AX90" s="5"/>
    </row>
    <row r="91" spans="1:50" ht="94.5">
      <c r="A91" s="19" t="s">
        <v>137</v>
      </c>
      <c r="B91" s="11" t="s">
        <v>138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0"/>
      <c r="R91" s="11"/>
      <c r="S91" s="11"/>
      <c r="T91" s="12">
        <v>1.6</v>
      </c>
      <c r="U91" s="12"/>
      <c r="V91" s="12"/>
      <c r="W91" s="12"/>
      <c r="X91" s="12"/>
      <c r="Y91" s="12"/>
      <c r="Z91" s="12"/>
      <c r="AA91" s="12"/>
      <c r="AB91" s="12"/>
      <c r="AC91" s="12"/>
      <c r="AD91" s="13">
        <f>AD92</f>
        <v>1.5</v>
      </c>
      <c r="AE91" s="5">
        <v>1.6</v>
      </c>
      <c r="AF91" s="5"/>
      <c r="AG91" s="5"/>
      <c r="AH91" s="5"/>
      <c r="AI91" s="5"/>
      <c r="AJ91" s="5"/>
      <c r="AK91" s="5"/>
      <c r="AL91" s="5"/>
      <c r="AM91" s="5"/>
      <c r="AN91" s="5"/>
      <c r="AO91" s="5">
        <v>1.6</v>
      </c>
      <c r="AP91" s="5"/>
      <c r="AQ91" s="5"/>
      <c r="AR91" s="5"/>
      <c r="AS91" s="5"/>
      <c r="AT91" s="5"/>
      <c r="AU91" s="5"/>
      <c r="AV91" s="5"/>
      <c r="AW91" s="5"/>
      <c r="AX91" s="5"/>
    </row>
    <row r="92" spans="1:50" ht="110.25">
      <c r="A92" s="20" t="s">
        <v>139</v>
      </c>
      <c r="B92" s="11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0" t="s">
        <v>133</v>
      </c>
      <c r="R92" s="11" t="s">
        <v>82</v>
      </c>
      <c r="S92" s="11" t="s">
        <v>30</v>
      </c>
      <c r="T92" s="12">
        <v>1.6</v>
      </c>
      <c r="U92" s="12"/>
      <c r="V92" s="12"/>
      <c r="W92" s="12"/>
      <c r="X92" s="12"/>
      <c r="Y92" s="12"/>
      <c r="Z92" s="12"/>
      <c r="AA92" s="12"/>
      <c r="AB92" s="12"/>
      <c r="AC92" s="12"/>
      <c r="AD92" s="13">
        <v>1.5</v>
      </c>
      <c r="AE92" s="5">
        <v>1.6</v>
      </c>
      <c r="AF92" s="5"/>
      <c r="AG92" s="5"/>
      <c r="AH92" s="5"/>
      <c r="AI92" s="5"/>
      <c r="AJ92" s="5"/>
      <c r="AK92" s="5"/>
      <c r="AL92" s="5"/>
      <c r="AM92" s="5"/>
      <c r="AN92" s="5"/>
      <c r="AO92" s="5">
        <v>1.6</v>
      </c>
      <c r="AP92" s="5"/>
      <c r="AQ92" s="5"/>
      <c r="AR92" s="5"/>
      <c r="AS92" s="5"/>
      <c r="AT92" s="5"/>
      <c r="AU92" s="5"/>
      <c r="AV92" s="5"/>
      <c r="AW92" s="5"/>
      <c r="AX92" s="5"/>
    </row>
    <row r="93" spans="1:50" ht="31.5">
      <c r="A93" s="19" t="s">
        <v>140</v>
      </c>
      <c r="B93" s="11" t="s">
        <v>141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0"/>
      <c r="R93" s="11"/>
      <c r="S93" s="11"/>
      <c r="T93" s="12">
        <v>613.5</v>
      </c>
      <c r="U93" s="12"/>
      <c r="V93" s="12"/>
      <c r="W93" s="12"/>
      <c r="X93" s="12"/>
      <c r="Y93" s="12">
        <v>-288.7</v>
      </c>
      <c r="Z93" s="12"/>
      <c r="AA93" s="12"/>
      <c r="AB93" s="12"/>
      <c r="AC93" s="12"/>
      <c r="AD93" s="13">
        <f>AD94+AD99+AD102</f>
        <v>324.7</v>
      </c>
      <c r="AE93" s="5">
        <v>613.5</v>
      </c>
      <c r="AF93" s="5"/>
      <c r="AG93" s="5"/>
      <c r="AH93" s="5"/>
      <c r="AI93" s="5"/>
      <c r="AJ93" s="5"/>
      <c r="AK93" s="5"/>
      <c r="AL93" s="5"/>
      <c r="AM93" s="5"/>
      <c r="AN93" s="5"/>
      <c r="AO93" s="5">
        <v>613.5</v>
      </c>
      <c r="AP93" s="5"/>
      <c r="AQ93" s="5"/>
      <c r="AR93" s="5"/>
      <c r="AS93" s="5"/>
      <c r="AT93" s="5"/>
      <c r="AU93" s="5"/>
      <c r="AV93" s="5"/>
      <c r="AW93" s="5"/>
      <c r="AX93" s="5"/>
    </row>
    <row r="94" spans="1:50" ht="15.75">
      <c r="A94" s="19" t="s">
        <v>142</v>
      </c>
      <c r="B94" s="11" t="s">
        <v>143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0"/>
      <c r="R94" s="11"/>
      <c r="S94" s="11"/>
      <c r="T94" s="12">
        <v>530.29999999999995</v>
      </c>
      <c r="U94" s="12"/>
      <c r="V94" s="12"/>
      <c r="W94" s="12"/>
      <c r="X94" s="12"/>
      <c r="Y94" s="12">
        <v>-251.6</v>
      </c>
      <c r="Z94" s="12"/>
      <c r="AA94" s="12"/>
      <c r="AB94" s="12"/>
      <c r="AC94" s="12"/>
      <c r="AD94" s="13">
        <f>AD95+AD97</f>
        <v>278.60000000000002</v>
      </c>
      <c r="AE94" s="5">
        <v>530.29999999999995</v>
      </c>
      <c r="AF94" s="5"/>
      <c r="AG94" s="5"/>
      <c r="AH94" s="5"/>
      <c r="AI94" s="5"/>
      <c r="AJ94" s="5"/>
      <c r="AK94" s="5"/>
      <c r="AL94" s="5"/>
      <c r="AM94" s="5"/>
      <c r="AN94" s="5"/>
      <c r="AO94" s="5">
        <v>530.29999999999995</v>
      </c>
      <c r="AP94" s="5"/>
      <c r="AQ94" s="5"/>
      <c r="AR94" s="5"/>
      <c r="AS94" s="5"/>
      <c r="AT94" s="5"/>
      <c r="AU94" s="5"/>
      <c r="AV94" s="5"/>
      <c r="AW94" s="5"/>
      <c r="AX94" s="5"/>
    </row>
    <row r="95" spans="1:50" ht="94.5">
      <c r="A95" s="19" t="s">
        <v>144</v>
      </c>
      <c r="B95" s="11" t="s">
        <v>145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0"/>
      <c r="R95" s="11"/>
      <c r="S95" s="11"/>
      <c r="T95" s="12">
        <v>334</v>
      </c>
      <c r="U95" s="12"/>
      <c r="V95" s="12"/>
      <c r="W95" s="12"/>
      <c r="X95" s="12"/>
      <c r="Y95" s="12">
        <v>-132.6</v>
      </c>
      <c r="Z95" s="12"/>
      <c r="AA95" s="12"/>
      <c r="AB95" s="12"/>
      <c r="AC95" s="12"/>
      <c r="AD95" s="13">
        <f>AD96</f>
        <v>201.4</v>
      </c>
      <c r="AE95" s="5">
        <v>334</v>
      </c>
      <c r="AF95" s="5"/>
      <c r="AG95" s="5"/>
      <c r="AH95" s="5"/>
      <c r="AI95" s="5"/>
      <c r="AJ95" s="5"/>
      <c r="AK95" s="5"/>
      <c r="AL95" s="5"/>
      <c r="AM95" s="5"/>
      <c r="AN95" s="5"/>
      <c r="AO95" s="5">
        <v>334</v>
      </c>
      <c r="AP95" s="5"/>
      <c r="AQ95" s="5"/>
      <c r="AR95" s="5"/>
      <c r="AS95" s="5"/>
      <c r="AT95" s="5"/>
      <c r="AU95" s="5"/>
      <c r="AV95" s="5"/>
      <c r="AW95" s="5"/>
      <c r="AX95" s="5"/>
    </row>
    <row r="96" spans="1:50" ht="94.5">
      <c r="A96" s="20" t="s">
        <v>146</v>
      </c>
      <c r="B96" s="11" t="s">
        <v>145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0" t="s">
        <v>29</v>
      </c>
      <c r="R96" s="11" t="s">
        <v>147</v>
      </c>
      <c r="S96" s="11" t="s">
        <v>46</v>
      </c>
      <c r="T96" s="12">
        <v>334</v>
      </c>
      <c r="U96" s="12"/>
      <c r="V96" s="12"/>
      <c r="W96" s="12"/>
      <c r="X96" s="12"/>
      <c r="Y96" s="12">
        <v>-132.6</v>
      </c>
      <c r="Z96" s="12"/>
      <c r="AA96" s="12"/>
      <c r="AB96" s="12"/>
      <c r="AC96" s="12"/>
      <c r="AD96" s="13">
        <v>201.4</v>
      </c>
      <c r="AE96" s="5">
        <v>334</v>
      </c>
      <c r="AF96" s="5"/>
      <c r="AG96" s="5"/>
      <c r="AH96" s="5"/>
      <c r="AI96" s="5"/>
      <c r="AJ96" s="5"/>
      <c r="AK96" s="5"/>
      <c r="AL96" s="5"/>
      <c r="AM96" s="5"/>
      <c r="AN96" s="5"/>
      <c r="AO96" s="5">
        <v>334</v>
      </c>
      <c r="AP96" s="5"/>
      <c r="AQ96" s="5"/>
      <c r="AR96" s="5"/>
      <c r="AS96" s="5"/>
      <c r="AT96" s="5"/>
      <c r="AU96" s="5"/>
      <c r="AV96" s="5"/>
      <c r="AW96" s="5"/>
      <c r="AX96" s="5"/>
    </row>
    <row r="97" spans="1:52" ht="78.75">
      <c r="A97" s="19" t="s">
        <v>149</v>
      </c>
      <c r="B97" s="11" t="s">
        <v>150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0"/>
      <c r="R97" s="11"/>
      <c r="S97" s="11"/>
      <c r="T97" s="12">
        <v>164.5</v>
      </c>
      <c r="U97" s="12"/>
      <c r="V97" s="12"/>
      <c r="W97" s="12"/>
      <c r="X97" s="12"/>
      <c r="Y97" s="12">
        <v>-87.2</v>
      </c>
      <c r="Z97" s="12"/>
      <c r="AA97" s="12"/>
      <c r="AB97" s="12"/>
      <c r="AC97" s="12"/>
      <c r="AD97" s="13">
        <f>AD98</f>
        <v>77.2</v>
      </c>
      <c r="AE97" s="5">
        <v>164.5</v>
      </c>
      <c r="AF97" s="5"/>
      <c r="AG97" s="5"/>
      <c r="AH97" s="5"/>
      <c r="AI97" s="5"/>
      <c r="AJ97" s="5"/>
      <c r="AK97" s="5"/>
      <c r="AL97" s="5"/>
      <c r="AM97" s="5"/>
      <c r="AN97" s="5"/>
      <c r="AO97" s="5">
        <v>164.5</v>
      </c>
      <c r="AP97" s="5"/>
      <c r="AQ97" s="5"/>
      <c r="AR97" s="5"/>
      <c r="AS97" s="5"/>
      <c r="AT97" s="5"/>
      <c r="AU97" s="5"/>
      <c r="AV97" s="5"/>
      <c r="AW97" s="5"/>
      <c r="AX97" s="5"/>
    </row>
    <row r="98" spans="1:52" ht="110.25">
      <c r="A98" s="20" t="s">
        <v>151</v>
      </c>
      <c r="B98" s="11" t="s">
        <v>150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0" t="s">
        <v>123</v>
      </c>
      <c r="R98" s="11" t="s">
        <v>82</v>
      </c>
      <c r="S98" s="11" t="s">
        <v>82</v>
      </c>
      <c r="T98" s="12"/>
      <c r="U98" s="12"/>
      <c r="V98" s="12"/>
      <c r="W98" s="12"/>
      <c r="X98" s="12"/>
      <c r="Y98" s="12">
        <v>77.3</v>
      </c>
      <c r="Z98" s="12"/>
      <c r="AA98" s="12"/>
      <c r="AB98" s="12"/>
      <c r="AC98" s="12"/>
      <c r="AD98" s="13">
        <v>77.2</v>
      </c>
      <c r="AE98" s="5"/>
      <c r="AF98" s="5"/>
      <c r="AG98" s="5"/>
      <c r="AH98" s="5"/>
      <c r="AI98" s="5"/>
      <c r="AJ98" s="5">
        <v>164.5</v>
      </c>
      <c r="AK98" s="5"/>
      <c r="AL98" s="5"/>
      <c r="AM98" s="5"/>
      <c r="AN98" s="5"/>
      <c r="AO98" s="5"/>
      <c r="AP98" s="5"/>
      <c r="AQ98" s="5"/>
      <c r="AR98" s="5"/>
      <c r="AS98" s="5"/>
      <c r="AT98" s="5">
        <v>164.5</v>
      </c>
      <c r="AU98" s="5"/>
      <c r="AV98" s="5"/>
      <c r="AW98" s="5"/>
      <c r="AX98" s="5"/>
    </row>
    <row r="99" spans="1:52" ht="31.5">
      <c r="A99" s="19" t="s">
        <v>152</v>
      </c>
      <c r="B99" s="11" t="s">
        <v>153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0"/>
      <c r="R99" s="11"/>
      <c r="S99" s="11"/>
      <c r="T99" s="12">
        <v>56.8</v>
      </c>
      <c r="U99" s="12"/>
      <c r="V99" s="12"/>
      <c r="W99" s="12"/>
      <c r="X99" s="12"/>
      <c r="Y99" s="12">
        <v>-37.1</v>
      </c>
      <c r="Z99" s="12"/>
      <c r="AA99" s="12"/>
      <c r="AB99" s="12"/>
      <c r="AC99" s="12"/>
      <c r="AD99" s="13">
        <f>AD100</f>
        <v>19.7</v>
      </c>
      <c r="AE99" s="5">
        <v>56.8</v>
      </c>
      <c r="AF99" s="5"/>
      <c r="AG99" s="5"/>
      <c r="AH99" s="5"/>
      <c r="AI99" s="5"/>
      <c r="AJ99" s="5"/>
      <c r="AK99" s="5"/>
      <c r="AL99" s="5"/>
      <c r="AM99" s="5"/>
      <c r="AN99" s="5"/>
      <c r="AO99" s="5">
        <v>56.8</v>
      </c>
      <c r="AP99" s="5"/>
      <c r="AQ99" s="5"/>
      <c r="AR99" s="5"/>
      <c r="AS99" s="5"/>
      <c r="AT99" s="5"/>
      <c r="AU99" s="5"/>
      <c r="AV99" s="5"/>
      <c r="AW99" s="5"/>
      <c r="AX99" s="5"/>
    </row>
    <row r="100" spans="1:52" ht="94.5">
      <c r="A100" s="20" t="s">
        <v>154</v>
      </c>
      <c r="B100" s="11" t="s">
        <v>155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0"/>
      <c r="R100" s="11"/>
      <c r="S100" s="11"/>
      <c r="T100" s="12">
        <v>19.7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3">
        <f>AD101</f>
        <v>19.7</v>
      </c>
      <c r="AE100" s="5">
        <v>19.7</v>
      </c>
      <c r="AF100" s="5"/>
      <c r="AG100" s="5"/>
      <c r="AH100" s="5"/>
      <c r="AI100" s="5"/>
      <c r="AJ100" s="5"/>
      <c r="AK100" s="5"/>
      <c r="AL100" s="5"/>
      <c r="AM100" s="5"/>
      <c r="AN100" s="5"/>
      <c r="AO100" s="5">
        <v>19.7</v>
      </c>
      <c r="AP100" s="5"/>
      <c r="AQ100" s="5"/>
      <c r="AR100" s="5"/>
      <c r="AS100" s="5"/>
      <c r="AT100" s="5"/>
      <c r="AU100" s="5"/>
      <c r="AV100" s="5"/>
      <c r="AW100" s="5"/>
      <c r="AX100" s="5"/>
    </row>
    <row r="101" spans="1:52" ht="110.25">
      <c r="A101" s="20" t="s">
        <v>156</v>
      </c>
      <c r="B101" s="11" t="s">
        <v>155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0" t="s">
        <v>29</v>
      </c>
      <c r="R101" s="11" t="s">
        <v>147</v>
      </c>
      <c r="S101" s="11" t="s">
        <v>46</v>
      </c>
      <c r="T101" s="12">
        <v>19.7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3">
        <v>19.7</v>
      </c>
      <c r="AE101" s="5">
        <v>19.7</v>
      </c>
      <c r="AF101" s="5"/>
      <c r="AG101" s="5"/>
      <c r="AH101" s="5"/>
      <c r="AI101" s="5"/>
      <c r="AJ101" s="5"/>
      <c r="AK101" s="5"/>
      <c r="AL101" s="5"/>
      <c r="AM101" s="5"/>
      <c r="AN101" s="5"/>
      <c r="AO101" s="5">
        <v>19.7</v>
      </c>
      <c r="AP101" s="5"/>
      <c r="AQ101" s="5"/>
      <c r="AR101" s="5"/>
      <c r="AS101" s="5"/>
      <c r="AT101" s="5"/>
      <c r="AU101" s="5"/>
      <c r="AV101" s="5"/>
      <c r="AW101" s="5"/>
      <c r="AX101" s="5"/>
    </row>
    <row r="102" spans="1:52" ht="31.5">
      <c r="A102" s="19" t="s">
        <v>157</v>
      </c>
      <c r="B102" s="11" t="s">
        <v>158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0"/>
      <c r="R102" s="11"/>
      <c r="S102" s="11"/>
      <c r="T102" s="12">
        <v>26.4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3">
        <f>AD103</f>
        <v>26.4</v>
      </c>
      <c r="AE102" s="5">
        <v>26.4</v>
      </c>
      <c r="AF102" s="5"/>
      <c r="AG102" s="5"/>
      <c r="AH102" s="5"/>
      <c r="AI102" s="5"/>
      <c r="AJ102" s="5"/>
      <c r="AK102" s="5"/>
      <c r="AL102" s="5"/>
      <c r="AM102" s="5"/>
      <c r="AN102" s="5"/>
      <c r="AO102" s="5">
        <v>26.4</v>
      </c>
      <c r="AP102" s="5"/>
      <c r="AQ102" s="5"/>
      <c r="AR102" s="5"/>
      <c r="AS102" s="5"/>
      <c r="AT102" s="5"/>
      <c r="AU102" s="5"/>
      <c r="AV102" s="5"/>
      <c r="AW102" s="5"/>
      <c r="AX102" s="5"/>
    </row>
    <row r="103" spans="1:52" ht="94.5">
      <c r="A103" s="20" t="s">
        <v>159</v>
      </c>
      <c r="B103" s="11" t="s">
        <v>160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0"/>
      <c r="R103" s="11"/>
      <c r="S103" s="11"/>
      <c r="T103" s="12">
        <v>26.4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3">
        <f>AD104</f>
        <v>26.4</v>
      </c>
      <c r="AE103" s="5">
        <v>26.4</v>
      </c>
      <c r="AF103" s="5"/>
      <c r="AG103" s="5"/>
      <c r="AH103" s="5"/>
      <c r="AI103" s="5"/>
      <c r="AJ103" s="5"/>
      <c r="AK103" s="5"/>
      <c r="AL103" s="5"/>
      <c r="AM103" s="5"/>
      <c r="AN103" s="5"/>
      <c r="AO103" s="5">
        <v>26.4</v>
      </c>
      <c r="AP103" s="5"/>
      <c r="AQ103" s="5"/>
      <c r="AR103" s="5"/>
      <c r="AS103" s="5"/>
      <c r="AT103" s="5"/>
      <c r="AU103" s="5"/>
      <c r="AV103" s="5"/>
      <c r="AW103" s="5"/>
      <c r="AX103" s="5"/>
    </row>
    <row r="104" spans="1:52" ht="110.25">
      <c r="A104" s="20" t="s">
        <v>161</v>
      </c>
      <c r="B104" s="11" t="s">
        <v>160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0" t="s">
        <v>29</v>
      </c>
      <c r="R104" s="11" t="s">
        <v>147</v>
      </c>
      <c r="S104" s="11" t="s">
        <v>46</v>
      </c>
      <c r="T104" s="12">
        <v>26.4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3">
        <v>26.4</v>
      </c>
      <c r="AE104" s="5">
        <v>26.4</v>
      </c>
      <c r="AF104" s="5"/>
      <c r="AG104" s="5"/>
      <c r="AH104" s="5"/>
      <c r="AI104" s="5"/>
      <c r="AJ104" s="5"/>
      <c r="AK104" s="5"/>
      <c r="AL104" s="5"/>
      <c r="AM104" s="5"/>
      <c r="AN104" s="5"/>
      <c r="AO104" s="5">
        <v>26.4</v>
      </c>
      <c r="AP104" s="5"/>
      <c r="AQ104" s="5"/>
      <c r="AR104" s="5"/>
      <c r="AS104" s="5"/>
      <c r="AT104" s="5"/>
      <c r="AU104" s="5"/>
      <c r="AV104" s="5"/>
      <c r="AW104" s="5"/>
      <c r="AX104" s="5"/>
    </row>
    <row r="105" spans="1:52" ht="31.5">
      <c r="A105" s="19" t="s">
        <v>162</v>
      </c>
      <c r="B105" s="11" t="s">
        <v>163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0"/>
      <c r="R105" s="11"/>
      <c r="S105" s="11"/>
      <c r="T105" s="12">
        <v>464463.6</v>
      </c>
      <c r="U105" s="12">
        <v>49861.2</v>
      </c>
      <c r="V105" s="12">
        <v>32687.200000000001</v>
      </c>
      <c r="W105" s="12"/>
      <c r="X105" s="12"/>
      <c r="Y105" s="12">
        <v>18335</v>
      </c>
      <c r="Z105" s="12">
        <v>791.8</v>
      </c>
      <c r="AA105" s="12">
        <v>3503.2</v>
      </c>
      <c r="AB105" s="12"/>
      <c r="AC105" s="12"/>
      <c r="AD105" s="13">
        <f>AD106+AD155+AD207</f>
        <v>479787.69999999995</v>
      </c>
      <c r="AE105" s="5">
        <v>474695.8</v>
      </c>
      <c r="AF105" s="5">
        <v>53452</v>
      </c>
      <c r="AG105" s="5">
        <v>35087.5</v>
      </c>
      <c r="AH105" s="5"/>
      <c r="AI105" s="5"/>
      <c r="AJ105" s="5">
        <v>35.9</v>
      </c>
      <c r="AK105" s="5"/>
      <c r="AL105" s="5"/>
      <c r="AM105" s="5"/>
      <c r="AN105" s="5"/>
      <c r="AO105" s="5">
        <v>486717.5</v>
      </c>
      <c r="AP105" s="5">
        <v>57799.199999999997</v>
      </c>
      <c r="AQ105" s="5">
        <v>36445.1</v>
      </c>
      <c r="AR105" s="5"/>
      <c r="AS105" s="5"/>
      <c r="AT105" s="5">
        <v>35.9</v>
      </c>
      <c r="AU105" s="5"/>
      <c r="AV105" s="5"/>
      <c r="AW105" s="5"/>
      <c r="AX105" s="5"/>
    </row>
    <row r="106" spans="1:52" ht="31.5">
      <c r="A106" s="19" t="s">
        <v>164</v>
      </c>
      <c r="B106" s="11" t="s">
        <v>165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0"/>
      <c r="R106" s="11"/>
      <c r="S106" s="11"/>
      <c r="T106" s="12">
        <v>125939.3</v>
      </c>
      <c r="U106" s="12"/>
      <c r="V106" s="12"/>
      <c r="W106" s="12"/>
      <c r="X106" s="12"/>
      <c r="Y106" s="12">
        <v>-7429.1</v>
      </c>
      <c r="Z106" s="12"/>
      <c r="AA106" s="12"/>
      <c r="AB106" s="12"/>
      <c r="AC106" s="12"/>
      <c r="AD106" s="13">
        <f>AD107+AD109+AD111+AD113+AD115+AD117+AD120+AD123+AD126+AD129+AD131+AD134+AD137+AD140+AD143+AD148+AD151+AD153</f>
        <v>116378.3</v>
      </c>
      <c r="AE106" s="5">
        <v>130459.9</v>
      </c>
      <c r="AF106" s="5"/>
      <c r="AG106" s="5"/>
      <c r="AH106" s="5"/>
      <c r="AI106" s="5"/>
      <c r="AJ106" s="5">
        <v>-4.8</v>
      </c>
      <c r="AK106" s="5"/>
      <c r="AL106" s="5"/>
      <c r="AM106" s="5"/>
      <c r="AN106" s="5"/>
      <c r="AO106" s="5">
        <v>132372.6</v>
      </c>
      <c r="AP106" s="5"/>
      <c r="AQ106" s="5"/>
      <c r="AR106" s="5"/>
      <c r="AS106" s="5"/>
      <c r="AT106" s="5">
        <v>-2.9</v>
      </c>
      <c r="AU106" s="5"/>
      <c r="AV106" s="5"/>
      <c r="AW106" s="5"/>
      <c r="AX106" s="5"/>
      <c r="AZ106" s="6"/>
    </row>
    <row r="107" spans="1:52" ht="78.75">
      <c r="A107" s="19" t="s">
        <v>166</v>
      </c>
      <c r="B107" s="11" t="s">
        <v>167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0"/>
      <c r="R107" s="11"/>
      <c r="S107" s="11"/>
      <c r="T107" s="12">
        <v>703.2</v>
      </c>
      <c r="U107" s="12"/>
      <c r="V107" s="12"/>
      <c r="W107" s="12"/>
      <c r="X107" s="12"/>
      <c r="Y107" s="12">
        <v>1243.5</v>
      </c>
      <c r="Z107" s="12"/>
      <c r="AA107" s="12"/>
      <c r="AB107" s="12"/>
      <c r="AC107" s="12"/>
      <c r="AD107" s="13">
        <f>AD108</f>
        <v>1936.6</v>
      </c>
      <c r="AE107" s="5">
        <v>721.6</v>
      </c>
      <c r="AF107" s="5"/>
      <c r="AG107" s="5"/>
      <c r="AH107" s="5"/>
      <c r="AI107" s="5"/>
      <c r="AJ107" s="5">
        <v>-4.8</v>
      </c>
      <c r="AK107" s="5"/>
      <c r="AL107" s="5"/>
      <c r="AM107" s="5"/>
      <c r="AN107" s="5"/>
      <c r="AO107" s="5">
        <v>729.5</v>
      </c>
      <c r="AP107" s="5"/>
      <c r="AQ107" s="5"/>
      <c r="AR107" s="5"/>
      <c r="AS107" s="5"/>
      <c r="AT107" s="5">
        <v>-2.9</v>
      </c>
      <c r="AU107" s="5"/>
      <c r="AV107" s="5"/>
      <c r="AW107" s="5"/>
      <c r="AX107" s="5"/>
      <c r="AZ107" s="6"/>
    </row>
    <row r="108" spans="1:52" ht="110.25">
      <c r="A108" s="20" t="s">
        <v>168</v>
      </c>
      <c r="B108" s="11" t="s">
        <v>167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0" t="s">
        <v>123</v>
      </c>
      <c r="R108" s="11" t="s">
        <v>169</v>
      </c>
      <c r="S108" s="11" t="s">
        <v>170</v>
      </c>
      <c r="T108" s="12">
        <v>703.2</v>
      </c>
      <c r="U108" s="12"/>
      <c r="V108" s="12"/>
      <c r="W108" s="12"/>
      <c r="X108" s="12"/>
      <c r="Y108" s="12">
        <v>1243.5</v>
      </c>
      <c r="Z108" s="12"/>
      <c r="AA108" s="12"/>
      <c r="AB108" s="12"/>
      <c r="AC108" s="12"/>
      <c r="AD108" s="13">
        <v>1936.6</v>
      </c>
      <c r="AE108" s="5">
        <v>721.6</v>
      </c>
      <c r="AF108" s="5"/>
      <c r="AG108" s="5"/>
      <c r="AH108" s="5"/>
      <c r="AI108" s="5"/>
      <c r="AJ108" s="5">
        <v>-4.8</v>
      </c>
      <c r="AK108" s="5"/>
      <c r="AL108" s="5"/>
      <c r="AM108" s="5"/>
      <c r="AN108" s="5"/>
      <c r="AO108" s="5">
        <v>729.5</v>
      </c>
      <c r="AP108" s="5"/>
      <c r="AQ108" s="5"/>
      <c r="AR108" s="5"/>
      <c r="AS108" s="5"/>
      <c r="AT108" s="5">
        <v>-2.9</v>
      </c>
      <c r="AU108" s="5"/>
      <c r="AV108" s="5"/>
      <c r="AW108" s="5"/>
      <c r="AX108" s="5"/>
    </row>
    <row r="109" spans="1:52" ht="110.25">
      <c r="A109" s="20" t="s">
        <v>171</v>
      </c>
      <c r="B109" s="11" t="s">
        <v>172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0"/>
      <c r="R109" s="11"/>
      <c r="S109" s="11"/>
      <c r="T109" s="12"/>
      <c r="U109" s="12"/>
      <c r="V109" s="12"/>
      <c r="W109" s="12"/>
      <c r="X109" s="12"/>
      <c r="Y109" s="12">
        <v>3256.5</v>
      </c>
      <c r="Z109" s="12"/>
      <c r="AA109" s="12"/>
      <c r="AB109" s="12"/>
      <c r="AC109" s="12"/>
      <c r="AD109" s="13">
        <f>AD110</f>
        <v>3256.5</v>
      </c>
      <c r="AE109" s="5"/>
      <c r="AF109" s="5"/>
      <c r="AG109" s="5"/>
      <c r="AH109" s="5"/>
      <c r="AI109" s="5"/>
      <c r="AJ109" s="5">
        <v>2927.8</v>
      </c>
      <c r="AK109" s="5"/>
      <c r="AL109" s="5"/>
      <c r="AM109" s="5"/>
      <c r="AN109" s="5"/>
      <c r="AO109" s="5"/>
      <c r="AP109" s="5"/>
      <c r="AQ109" s="5"/>
      <c r="AR109" s="5"/>
      <c r="AS109" s="5"/>
      <c r="AT109" s="5">
        <v>2927.8</v>
      </c>
      <c r="AU109" s="5"/>
      <c r="AV109" s="5"/>
      <c r="AW109" s="5"/>
      <c r="AX109" s="5"/>
    </row>
    <row r="110" spans="1:52" ht="141.75">
      <c r="A110" s="20" t="s">
        <v>173</v>
      </c>
      <c r="B110" s="11" t="s">
        <v>172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0" t="s">
        <v>174</v>
      </c>
      <c r="R110" s="11" t="s">
        <v>169</v>
      </c>
      <c r="S110" s="11" t="s">
        <v>46</v>
      </c>
      <c r="T110" s="12"/>
      <c r="U110" s="12"/>
      <c r="V110" s="12"/>
      <c r="W110" s="12"/>
      <c r="X110" s="12"/>
      <c r="Y110" s="12">
        <v>3256.5</v>
      </c>
      <c r="Z110" s="12"/>
      <c r="AA110" s="12"/>
      <c r="AB110" s="12"/>
      <c r="AC110" s="12"/>
      <c r="AD110" s="13">
        <v>3256.5</v>
      </c>
      <c r="AE110" s="5"/>
      <c r="AF110" s="5"/>
      <c r="AG110" s="5"/>
      <c r="AH110" s="5"/>
      <c r="AI110" s="5"/>
      <c r="AJ110" s="5">
        <v>2927.8</v>
      </c>
      <c r="AK110" s="5"/>
      <c r="AL110" s="5"/>
      <c r="AM110" s="5"/>
      <c r="AN110" s="5"/>
      <c r="AO110" s="5"/>
      <c r="AP110" s="5"/>
      <c r="AQ110" s="5"/>
      <c r="AR110" s="5"/>
      <c r="AS110" s="5"/>
      <c r="AT110" s="5">
        <v>2927.8</v>
      </c>
      <c r="AU110" s="5"/>
      <c r="AV110" s="5"/>
      <c r="AW110" s="5"/>
      <c r="AX110" s="5"/>
    </row>
    <row r="111" spans="1:52" ht="78.75">
      <c r="A111" s="19" t="s">
        <v>175</v>
      </c>
      <c r="B111" s="11" t="s">
        <v>176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0"/>
      <c r="R111" s="11"/>
      <c r="S111" s="11"/>
      <c r="T111" s="12">
        <v>54.1</v>
      </c>
      <c r="U111" s="12"/>
      <c r="V111" s="12"/>
      <c r="W111" s="12"/>
      <c r="X111" s="12"/>
      <c r="Y111" s="12">
        <v>-0.6</v>
      </c>
      <c r="Z111" s="12"/>
      <c r="AA111" s="12"/>
      <c r="AB111" s="12"/>
      <c r="AC111" s="12"/>
      <c r="AD111" s="13">
        <f>AD112</f>
        <v>53.5</v>
      </c>
      <c r="AE111" s="5">
        <v>52.8</v>
      </c>
      <c r="AF111" s="5"/>
      <c r="AG111" s="5"/>
      <c r="AH111" s="5"/>
      <c r="AI111" s="5"/>
      <c r="AJ111" s="5"/>
      <c r="AK111" s="5"/>
      <c r="AL111" s="5"/>
      <c r="AM111" s="5"/>
      <c r="AN111" s="5"/>
      <c r="AO111" s="5">
        <v>56.7</v>
      </c>
      <c r="AP111" s="5"/>
      <c r="AQ111" s="5"/>
      <c r="AR111" s="5"/>
      <c r="AS111" s="5"/>
      <c r="AT111" s="5"/>
      <c r="AU111" s="5"/>
      <c r="AV111" s="5"/>
      <c r="AW111" s="5"/>
      <c r="AX111" s="5"/>
    </row>
    <row r="112" spans="1:52" ht="110.25">
      <c r="A112" s="20" t="s">
        <v>177</v>
      </c>
      <c r="B112" s="11" t="s">
        <v>176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0" t="s">
        <v>123</v>
      </c>
      <c r="R112" s="11" t="s">
        <v>169</v>
      </c>
      <c r="S112" s="11" t="s">
        <v>170</v>
      </c>
      <c r="T112" s="12">
        <v>54.1</v>
      </c>
      <c r="U112" s="12"/>
      <c r="V112" s="12"/>
      <c r="W112" s="12"/>
      <c r="X112" s="12"/>
      <c r="Y112" s="12">
        <v>-0.6</v>
      </c>
      <c r="Z112" s="12"/>
      <c r="AA112" s="12"/>
      <c r="AB112" s="12"/>
      <c r="AC112" s="12"/>
      <c r="AD112" s="13">
        <v>53.5</v>
      </c>
      <c r="AE112" s="5">
        <v>52.8</v>
      </c>
      <c r="AF112" s="5"/>
      <c r="AG112" s="5"/>
      <c r="AH112" s="5"/>
      <c r="AI112" s="5"/>
      <c r="AJ112" s="5"/>
      <c r="AK112" s="5"/>
      <c r="AL112" s="5"/>
      <c r="AM112" s="5"/>
      <c r="AN112" s="5"/>
      <c r="AO112" s="5">
        <v>56.7</v>
      </c>
      <c r="AP112" s="5"/>
      <c r="AQ112" s="5"/>
      <c r="AR112" s="5"/>
      <c r="AS112" s="5"/>
      <c r="AT112" s="5"/>
      <c r="AU112" s="5"/>
      <c r="AV112" s="5"/>
      <c r="AW112" s="5"/>
      <c r="AX112" s="5"/>
    </row>
    <row r="113" spans="1:50" ht="78.75">
      <c r="A113" s="19" t="s">
        <v>178</v>
      </c>
      <c r="B113" s="11" t="s">
        <v>179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0"/>
      <c r="R113" s="11"/>
      <c r="S113" s="11"/>
      <c r="T113" s="12"/>
      <c r="U113" s="12"/>
      <c r="V113" s="12"/>
      <c r="W113" s="12"/>
      <c r="X113" s="12"/>
      <c r="Y113" s="12">
        <v>148.19999999999999</v>
      </c>
      <c r="Z113" s="12"/>
      <c r="AA113" s="12"/>
      <c r="AB113" s="12"/>
      <c r="AC113" s="12"/>
      <c r="AD113" s="13">
        <f>AD114</f>
        <v>148.1</v>
      </c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</row>
    <row r="114" spans="1:50" ht="110.25">
      <c r="A114" s="20" t="s">
        <v>180</v>
      </c>
      <c r="B114" s="11" t="s">
        <v>179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0" t="s">
        <v>123</v>
      </c>
      <c r="R114" s="11" t="s">
        <v>169</v>
      </c>
      <c r="S114" s="11" t="s">
        <v>170</v>
      </c>
      <c r="T114" s="12"/>
      <c r="U114" s="12"/>
      <c r="V114" s="12"/>
      <c r="W114" s="12"/>
      <c r="X114" s="12"/>
      <c r="Y114" s="12">
        <v>148.19999999999999</v>
      </c>
      <c r="Z114" s="12"/>
      <c r="AA114" s="12"/>
      <c r="AB114" s="12"/>
      <c r="AC114" s="12"/>
      <c r="AD114" s="13">
        <v>148.1</v>
      </c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</row>
    <row r="115" spans="1:50" ht="94.5">
      <c r="A115" s="19" t="s">
        <v>181</v>
      </c>
      <c r="B115" s="11" t="s">
        <v>182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0"/>
      <c r="R115" s="11"/>
      <c r="S115" s="11"/>
      <c r="T115" s="12"/>
      <c r="U115" s="12"/>
      <c r="V115" s="12"/>
      <c r="W115" s="12"/>
      <c r="X115" s="12"/>
      <c r="Y115" s="12">
        <v>32</v>
      </c>
      <c r="Z115" s="12"/>
      <c r="AA115" s="12"/>
      <c r="AB115" s="12"/>
      <c r="AC115" s="12"/>
      <c r="AD115" s="13">
        <f>AD116</f>
        <v>32</v>
      </c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</row>
    <row r="116" spans="1:50" ht="126">
      <c r="A116" s="20" t="s">
        <v>183</v>
      </c>
      <c r="B116" s="11" t="s">
        <v>182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0" t="s">
        <v>123</v>
      </c>
      <c r="R116" s="11" t="s">
        <v>169</v>
      </c>
      <c r="S116" s="11" t="s">
        <v>170</v>
      </c>
      <c r="T116" s="12"/>
      <c r="U116" s="12"/>
      <c r="V116" s="12"/>
      <c r="W116" s="12"/>
      <c r="X116" s="12"/>
      <c r="Y116" s="12">
        <v>32</v>
      </c>
      <c r="Z116" s="12"/>
      <c r="AA116" s="12"/>
      <c r="AB116" s="12"/>
      <c r="AC116" s="12"/>
      <c r="AD116" s="13">
        <v>32</v>
      </c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</row>
    <row r="117" spans="1:50" ht="110.25">
      <c r="A117" s="20" t="s">
        <v>184</v>
      </c>
      <c r="B117" s="11" t="s">
        <v>185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0"/>
      <c r="R117" s="11"/>
      <c r="S117" s="11"/>
      <c r="T117" s="12">
        <v>901.7</v>
      </c>
      <c r="U117" s="12"/>
      <c r="V117" s="12"/>
      <c r="W117" s="12"/>
      <c r="X117" s="12"/>
      <c r="Y117" s="12">
        <v>-131.1</v>
      </c>
      <c r="Z117" s="12"/>
      <c r="AA117" s="12"/>
      <c r="AB117" s="12"/>
      <c r="AC117" s="12"/>
      <c r="AD117" s="13">
        <f>AD118+AD119</f>
        <v>770.6</v>
      </c>
      <c r="AE117" s="5">
        <v>932.8</v>
      </c>
      <c r="AF117" s="5"/>
      <c r="AG117" s="5"/>
      <c r="AH117" s="5"/>
      <c r="AI117" s="5"/>
      <c r="AJ117" s="5"/>
      <c r="AK117" s="5"/>
      <c r="AL117" s="5"/>
      <c r="AM117" s="5"/>
      <c r="AN117" s="5"/>
      <c r="AO117" s="5">
        <v>970</v>
      </c>
      <c r="AP117" s="5"/>
      <c r="AQ117" s="5"/>
      <c r="AR117" s="5"/>
      <c r="AS117" s="5"/>
      <c r="AT117" s="5"/>
      <c r="AU117" s="5"/>
      <c r="AV117" s="5"/>
      <c r="AW117" s="5"/>
      <c r="AX117" s="5"/>
    </row>
    <row r="118" spans="1:50" ht="141.75">
      <c r="A118" s="20" t="s">
        <v>186</v>
      </c>
      <c r="B118" s="11" t="s">
        <v>185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0" t="s">
        <v>123</v>
      </c>
      <c r="R118" s="11" t="s">
        <v>169</v>
      </c>
      <c r="S118" s="11" t="s">
        <v>83</v>
      </c>
      <c r="T118" s="12">
        <v>8.6999999999999993</v>
      </c>
      <c r="U118" s="12"/>
      <c r="V118" s="12"/>
      <c r="W118" s="12"/>
      <c r="X118" s="12"/>
      <c r="Y118" s="12">
        <v>-1.3</v>
      </c>
      <c r="Z118" s="12"/>
      <c r="AA118" s="12"/>
      <c r="AB118" s="12"/>
      <c r="AC118" s="12"/>
      <c r="AD118" s="13">
        <v>7.4</v>
      </c>
      <c r="AE118" s="5">
        <v>9</v>
      </c>
      <c r="AF118" s="5"/>
      <c r="AG118" s="5"/>
      <c r="AH118" s="5"/>
      <c r="AI118" s="5"/>
      <c r="AJ118" s="5"/>
      <c r="AK118" s="5"/>
      <c r="AL118" s="5"/>
      <c r="AM118" s="5"/>
      <c r="AN118" s="5"/>
      <c r="AO118" s="5">
        <v>9.4</v>
      </c>
      <c r="AP118" s="5"/>
      <c r="AQ118" s="5"/>
      <c r="AR118" s="5"/>
      <c r="AS118" s="5"/>
      <c r="AT118" s="5"/>
      <c r="AU118" s="5"/>
      <c r="AV118" s="5"/>
      <c r="AW118" s="5"/>
      <c r="AX118" s="5"/>
    </row>
    <row r="119" spans="1:50" ht="141.75">
      <c r="A119" s="20" t="s">
        <v>187</v>
      </c>
      <c r="B119" s="11" t="s">
        <v>185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0" t="s">
        <v>118</v>
      </c>
      <c r="R119" s="11" t="s">
        <v>169</v>
      </c>
      <c r="S119" s="11" t="s">
        <v>83</v>
      </c>
      <c r="T119" s="12">
        <v>893</v>
      </c>
      <c r="U119" s="12"/>
      <c r="V119" s="12"/>
      <c r="W119" s="12"/>
      <c r="X119" s="12"/>
      <c r="Y119" s="12">
        <v>-129.80000000000001</v>
      </c>
      <c r="Z119" s="12"/>
      <c r="AA119" s="12"/>
      <c r="AB119" s="12"/>
      <c r="AC119" s="12"/>
      <c r="AD119" s="13">
        <v>763.2</v>
      </c>
      <c r="AE119" s="5">
        <v>923.8</v>
      </c>
      <c r="AF119" s="5"/>
      <c r="AG119" s="5"/>
      <c r="AH119" s="5"/>
      <c r="AI119" s="5"/>
      <c r="AJ119" s="5"/>
      <c r="AK119" s="5"/>
      <c r="AL119" s="5"/>
      <c r="AM119" s="5"/>
      <c r="AN119" s="5"/>
      <c r="AO119" s="5">
        <v>960.6</v>
      </c>
      <c r="AP119" s="5"/>
      <c r="AQ119" s="5"/>
      <c r="AR119" s="5"/>
      <c r="AS119" s="5"/>
      <c r="AT119" s="5"/>
      <c r="AU119" s="5"/>
      <c r="AV119" s="5"/>
      <c r="AW119" s="5"/>
      <c r="AX119" s="5"/>
    </row>
    <row r="120" spans="1:50" ht="110.25">
      <c r="A120" s="20" t="s">
        <v>188</v>
      </c>
      <c r="B120" s="11" t="s">
        <v>189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0"/>
      <c r="R120" s="11"/>
      <c r="S120" s="11"/>
      <c r="T120" s="12">
        <v>408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3">
        <f>AD121+AD122</f>
        <v>381.4</v>
      </c>
      <c r="AE120" s="5">
        <v>424.3</v>
      </c>
      <c r="AF120" s="5"/>
      <c r="AG120" s="5"/>
      <c r="AH120" s="5"/>
      <c r="AI120" s="5"/>
      <c r="AJ120" s="5"/>
      <c r="AK120" s="5"/>
      <c r="AL120" s="5"/>
      <c r="AM120" s="5"/>
      <c r="AN120" s="5"/>
      <c r="AO120" s="5">
        <v>441.2</v>
      </c>
      <c r="AP120" s="5"/>
      <c r="AQ120" s="5"/>
      <c r="AR120" s="5"/>
      <c r="AS120" s="5"/>
      <c r="AT120" s="5"/>
      <c r="AU120" s="5"/>
      <c r="AV120" s="5"/>
      <c r="AW120" s="5"/>
      <c r="AX120" s="5"/>
    </row>
    <row r="121" spans="1:50" ht="141.75">
      <c r="A121" s="20" t="s">
        <v>190</v>
      </c>
      <c r="B121" s="11" t="s">
        <v>189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0" t="s">
        <v>123</v>
      </c>
      <c r="R121" s="11" t="s">
        <v>169</v>
      </c>
      <c r="S121" s="11" t="s">
        <v>83</v>
      </c>
      <c r="T121" s="12">
        <v>3.9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3">
        <v>3.7</v>
      </c>
      <c r="AE121" s="5">
        <v>4</v>
      </c>
      <c r="AF121" s="5"/>
      <c r="AG121" s="5"/>
      <c r="AH121" s="5"/>
      <c r="AI121" s="5"/>
      <c r="AJ121" s="5"/>
      <c r="AK121" s="5"/>
      <c r="AL121" s="5"/>
      <c r="AM121" s="5"/>
      <c r="AN121" s="5"/>
      <c r="AO121" s="5">
        <v>4</v>
      </c>
      <c r="AP121" s="5"/>
      <c r="AQ121" s="5"/>
      <c r="AR121" s="5"/>
      <c r="AS121" s="5"/>
      <c r="AT121" s="5"/>
      <c r="AU121" s="5"/>
      <c r="AV121" s="5"/>
      <c r="AW121" s="5"/>
      <c r="AX121" s="5"/>
    </row>
    <row r="122" spans="1:50" ht="141.75">
      <c r="A122" s="20" t="s">
        <v>191</v>
      </c>
      <c r="B122" s="11" t="s">
        <v>189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0" t="s">
        <v>118</v>
      </c>
      <c r="R122" s="11" t="s">
        <v>169</v>
      </c>
      <c r="S122" s="11" t="s">
        <v>83</v>
      </c>
      <c r="T122" s="12">
        <v>404.1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3">
        <v>377.7</v>
      </c>
      <c r="AE122" s="5">
        <v>420.3</v>
      </c>
      <c r="AF122" s="5"/>
      <c r="AG122" s="5"/>
      <c r="AH122" s="5"/>
      <c r="AI122" s="5"/>
      <c r="AJ122" s="5"/>
      <c r="AK122" s="5"/>
      <c r="AL122" s="5"/>
      <c r="AM122" s="5"/>
      <c r="AN122" s="5"/>
      <c r="AO122" s="5">
        <v>437.2</v>
      </c>
      <c r="AP122" s="5"/>
      <c r="AQ122" s="5"/>
      <c r="AR122" s="5"/>
      <c r="AS122" s="5"/>
      <c r="AT122" s="5"/>
      <c r="AU122" s="5"/>
      <c r="AV122" s="5"/>
      <c r="AW122" s="5"/>
      <c r="AX122" s="5"/>
    </row>
    <row r="123" spans="1:50" ht="78.75">
      <c r="A123" s="19" t="s">
        <v>192</v>
      </c>
      <c r="B123" s="11" t="s">
        <v>193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0"/>
      <c r="R123" s="11"/>
      <c r="S123" s="11"/>
      <c r="T123" s="12">
        <v>18942.900000000001</v>
      </c>
      <c r="U123" s="12"/>
      <c r="V123" s="12"/>
      <c r="W123" s="12"/>
      <c r="X123" s="12"/>
      <c r="Y123" s="12">
        <v>8.6</v>
      </c>
      <c r="Z123" s="12"/>
      <c r="AA123" s="12"/>
      <c r="AB123" s="12"/>
      <c r="AC123" s="12"/>
      <c r="AD123" s="13">
        <f>AD124+AD125</f>
        <v>18936.2</v>
      </c>
      <c r="AE123" s="5">
        <v>19066.5</v>
      </c>
      <c r="AF123" s="5"/>
      <c r="AG123" s="5"/>
      <c r="AH123" s="5"/>
      <c r="AI123" s="5"/>
      <c r="AJ123" s="5"/>
      <c r="AK123" s="5"/>
      <c r="AL123" s="5"/>
      <c r="AM123" s="5"/>
      <c r="AN123" s="5"/>
      <c r="AO123" s="5">
        <v>19064.599999999999</v>
      </c>
      <c r="AP123" s="5"/>
      <c r="AQ123" s="5"/>
      <c r="AR123" s="5"/>
      <c r="AS123" s="5"/>
      <c r="AT123" s="5"/>
      <c r="AU123" s="5"/>
      <c r="AV123" s="5"/>
      <c r="AW123" s="5"/>
      <c r="AX123" s="5"/>
    </row>
    <row r="124" spans="1:50" ht="110.25">
      <c r="A124" s="20" t="s">
        <v>194</v>
      </c>
      <c r="B124" s="11" t="s">
        <v>193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0" t="s">
        <v>123</v>
      </c>
      <c r="R124" s="11" t="s">
        <v>169</v>
      </c>
      <c r="S124" s="11" t="s">
        <v>83</v>
      </c>
      <c r="T124" s="12">
        <v>250</v>
      </c>
      <c r="U124" s="12"/>
      <c r="V124" s="12"/>
      <c r="W124" s="12"/>
      <c r="X124" s="12"/>
      <c r="Y124" s="12">
        <v>8.8000000000000007</v>
      </c>
      <c r="Z124" s="12"/>
      <c r="AA124" s="12"/>
      <c r="AB124" s="12"/>
      <c r="AC124" s="12"/>
      <c r="AD124" s="13">
        <v>243.5</v>
      </c>
      <c r="AE124" s="5">
        <v>250</v>
      </c>
      <c r="AF124" s="5"/>
      <c r="AG124" s="5"/>
      <c r="AH124" s="5"/>
      <c r="AI124" s="5"/>
      <c r="AJ124" s="5"/>
      <c r="AK124" s="5"/>
      <c r="AL124" s="5"/>
      <c r="AM124" s="5"/>
      <c r="AN124" s="5"/>
      <c r="AO124" s="5">
        <v>250</v>
      </c>
      <c r="AP124" s="5"/>
      <c r="AQ124" s="5"/>
      <c r="AR124" s="5"/>
      <c r="AS124" s="5"/>
      <c r="AT124" s="5"/>
      <c r="AU124" s="5"/>
      <c r="AV124" s="5"/>
      <c r="AW124" s="5"/>
      <c r="AX124" s="5"/>
    </row>
    <row r="125" spans="1:50" ht="110.25">
      <c r="A125" s="20" t="s">
        <v>195</v>
      </c>
      <c r="B125" s="11" t="s">
        <v>193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0" t="s">
        <v>118</v>
      </c>
      <c r="R125" s="11" t="s">
        <v>169</v>
      </c>
      <c r="S125" s="11" t="s">
        <v>83</v>
      </c>
      <c r="T125" s="12">
        <v>18692.900000000001</v>
      </c>
      <c r="U125" s="12"/>
      <c r="V125" s="12"/>
      <c r="W125" s="12"/>
      <c r="X125" s="12"/>
      <c r="Y125" s="12">
        <v>-0.2</v>
      </c>
      <c r="Z125" s="12"/>
      <c r="AA125" s="12"/>
      <c r="AB125" s="12"/>
      <c r="AC125" s="12"/>
      <c r="AD125" s="13">
        <v>18692.7</v>
      </c>
      <c r="AE125" s="5">
        <v>18816.5</v>
      </c>
      <c r="AF125" s="5"/>
      <c r="AG125" s="5"/>
      <c r="AH125" s="5"/>
      <c r="AI125" s="5"/>
      <c r="AJ125" s="5"/>
      <c r="AK125" s="5"/>
      <c r="AL125" s="5"/>
      <c r="AM125" s="5"/>
      <c r="AN125" s="5"/>
      <c r="AO125" s="5">
        <v>18814.599999999999</v>
      </c>
      <c r="AP125" s="5"/>
      <c r="AQ125" s="5"/>
      <c r="AR125" s="5"/>
      <c r="AS125" s="5"/>
      <c r="AT125" s="5"/>
      <c r="AU125" s="5"/>
      <c r="AV125" s="5"/>
      <c r="AW125" s="5"/>
      <c r="AX125" s="5"/>
    </row>
    <row r="126" spans="1:50" ht="204.75">
      <c r="A126" s="20" t="s">
        <v>196</v>
      </c>
      <c r="B126" s="11" t="s">
        <v>197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0"/>
      <c r="R126" s="11"/>
      <c r="S126" s="11"/>
      <c r="T126" s="12">
        <v>22192.400000000001</v>
      </c>
      <c r="U126" s="12"/>
      <c r="V126" s="12"/>
      <c r="W126" s="12"/>
      <c r="X126" s="12"/>
      <c r="Y126" s="12">
        <v>-7462.1</v>
      </c>
      <c r="Z126" s="12"/>
      <c r="AA126" s="12"/>
      <c r="AB126" s="12"/>
      <c r="AC126" s="12"/>
      <c r="AD126" s="13">
        <f>AD127+AD128</f>
        <v>13686.1</v>
      </c>
      <c r="AE126" s="5">
        <v>23073.1</v>
      </c>
      <c r="AF126" s="5"/>
      <c r="AG126" s="5"/>
      <c r="AH126" s="5"/>
      <c r="AI126" s="5"/>
      <c r="AJ126" s="5"/>
      <c r="AK126" s="5"/>
      <c r="AL126" s="5"/>
      <c r="AM126" s="5"/>
      <c r="AN126" s="5"/>
      <c r="AO126" s="5">
        <v>23057.200000000001</v>
      </c>
      <c r="AP126" s="5"/>
      <c r="AQ126" s="5"/>
      <c r="AR126" s="5"/>
      <c r="AS126" s="5"/>
      <c r="AT126" s="5"/>
      <c r="AU126" s="5"/>
      <c r="AV126" s="5"/>
      <c r="AW126" s="5"/>
      <c r="AX126" s="5"/>
    </row>
    <row r="127" spans="1:50" ht="236.25">
      <c r="A127" s="20" t="s">
        <v>198</v>
      </c>
      <c r="B127" s="11" t="s">
        <v>197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0" t="s">
        <v>123</v>
      </c>
      <c r="R127" s="11" t="s">
        <v>169</v>
      </c>
      <c r="S127" s="11" t="s">
        <v>83</v>
      </c>
      <c r="T127" s="12">
        <v>190</v>
      </c>
      <c r="U127" s="12"/>
      <c r="V127" s="12"/>
      <c r="W127" s="12"/>
      <c r="X127" s="12"/>
      <c r="Y127" s="12">
        <v>-73</v>
      </c>
      <c r="Z127" s="12"/>
      <c r="AA127" s="12"/>
      <c r="AB127" s="12"/>
      <c r="AC127" s="12"/>
      <c r="AD127" s="13">
        <v>105.4</v>
      </c>
      <c r="AE127" s="5">
        <v>194</v>
      </c>
      <c r="AF127" s="5"/>
      <c r="AG127" s="5"/>
      <c r="AH127" s="5"/>
      <c r="AI127" s="5"/>
      <c r="AJ127" s="5"/>
      <c r="AK127" s="5"/>
      <c r="AL127" s="5"/>
      <c r="AM127" s="5"/>
      <c r="AN127" s="5"/>
      <c r="AO127" s="5">
        <v>194</v>
      </c>
      <c r="AP127" s="5"/>
      <c r="AQ127" s="5"/>
      <c r="AR127" s="5"/>
      <c r="AS127" s="5"/>
      <c r="AT127" s="5"/>
      <c r="AU127" s="5"/>
      <c r="AV127" s="5"/>
      <c r="AW127" s="5"/>
      <c r="AX127" s="5"/>
    </row>
    <row r="128" spans="1:50" ht="236.25">
      <c r="A128" s="20" t="s">
        <v>199</v>
      </c>
      <c r="B128" s="11" t="s">
        <v>197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0" t="s">
        <v>118</v>
      </c>
      <c r="R128" s="11" t="s">
        <v>169</v>
      </c>
      <c r="S128" s="11" t="s">
        <v>83</v>
      </c>
      <c r="T128" s="12">
        <v>22002.400000000001</v>
      </c>
      <c r="U128" s="12"/>
      <c r="V128" s="12"/>
      <c r="W128" s="12"/>
      <c r="X128" s="12"/>
      <c r="Y128" s="12">
        <v>-7389.1</v>
      </c>
      <c r="Z128" s="12"/>
      <c r="AA128" s="12"/>
      <c r="AB128" s="12"/>
      <c r="AC128" s="12"/>
      <c r="AD128" s="13">
        <v>13580.7</v>
      </c>
      <c r="AE128" s="5">
        <v>22879.1</v>
      </c>
      <c r="AF128" s="5"/>
      <c r="AG128" s="5"/>
      <c r="AH128" s="5"/>
      <c r="AI128" s="5"/>
      <c r="AJ128" s="5"/>
      <c r="AK128" s="5"/>
      <c r="AL128" s="5"/>
      <c r="AM128" s="5"/>
      <c r="AN128" s="5"/>
      <c r="AO128" s="5">
        <v>22863.200000000001</v>
      </c>
      <c r="AP128" s="5"/>
      <c r="AQ128" s="5"/>
      <c r="AR128" s="5"/>
      <c r="AS128" s="5"/>
      <c r="AT128" s="5"/>
      <c r="AU128" s="5"/>
      <c r="AV128" s="5"/>
      <c r="AW128" s="5"/>
      <c r="AX128" s="5"/>
    </row>
    <row r="129" spans="1:50" ht="157.5">
      <c r="A129" s="20" t="s">
        <v>200</v>
      </c>
      <c r="B129" s="11" t="s">
        <v>201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0"/>
      <c r="R129" s="11"/>
      <c r="S129" s="11"/>
      <c r="T129" s="12">
        <v>197.7</v>
      </c>
      <c r="U129" s="12"/>
      <c r="V129" s="12"/>
      <c r="W129" s="12"/>
      <c r="X129" s="12"/>
      <c r="Y129" s="12">
        <v>21.3</v>
      </c>
      <c r="Z129" s="12"/>
      <c r="AA129" s="12"/>
      <c r="AB129" s="12"/>
      <c r="AC129" s="12"/>
      <c r="AD129" s="13">
        <f>AD130</f>
        <v>200.8</v>
      </c>
      <c r="AE129" s="5">
        <v>203.8</v>
      </c>
      <c r="AF129" s="5"/>
      <c r="AG129" s="5"/>
      <c r="AH129" s="5"/>
      <c r="AI129" s="5"/>
      <c r="AJ129" s="5"/>
      <c r="AK129" s="5"/>
      <c r="AL129" s="5"/>
      <c r="AM129" s="5"/>
      <c r="AN129" s="5"/>
      <c r="AO129" s="5">
        <v>210.1</v>
      </c>
      <c r="AP129" s="5"/>
      <c r="AQ129" s="5"/>
      <c r="AR129" s="5"/>
      <c r="AS129" s="5"/>
      <c r="AT129" s="5"/>
      <c r="AU129" s="5"/>
      <c r="AV129" s="5"/>
      <c r="AW129" s="5"/>
      <c r="AX129" s="5"/>
    </row>
    <row r="130" spans="1:50" ht="189">
      <c r="A130" s="20" t="s">
        <v>202</v>
      </c>
      <c r="B130" s="11" t="s">
        <v>201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0" t="s">
        <v>118</v>
      </c>
      <c r="R130" s="11" t="s">
        <v>169</v>
      </c>
      <c r="S130" s="11" t="s">
        <v>83</v>
      </c>
      <c r="T130" s="12">
        <v>197.7</v>
      </c>
      <c r="U130" s="12"/>
      <c r="V130" s="12"/>
      <c r="W130" s="12"/>
      <c r="X130" s="12"/>
      <c r="Y130" s="12">
        <v>21.3</v>
      </c>
      <c r="Z130" s="12"/>
      <c r="AA130" s="12"/>
      <c r="AB130" s="12"/>
      <c r="AC130" s="12"/>
      <c r="AD130" s="13">
        <v>200.8</v>
      </c>
      <c r="AE130" s="5">
        <v>203.8</v>
      </c>
      <c r="AF130" s="5"/>
      <c r="AG130" s="5"/>
      <c r="AH130" s="5"/>
      <c r="AI130" s="5"/>
      <c r="AJ130" s="5"/>
      <c r="AK130" s="5"/>
      <c r="AL130" s="5"/>
      <c r="AM130" s="5"/>
      <c r="AN130" s="5"/>
      <c r="AO130" s="5">
        <v>210.1</v>
      </c>
      <c r="AP130" s="5"/>
      <c r="AQ130" s="5"/>
      <c r="AR130" s="5"/>
      <c r="AS130" s="5"/>
      <c r="AT130" s="5"/>
      <c r="AU130" s="5"/>
      <c r="AV130" s="5"/>
      <c r="AW130" s="5"/>
      <c r="AX130" s="5"/>
    </row>
    <row r="131" spans="1:50" ht="173.25">
      <c r="A131" s="20" t="s">
        <v>203</v>
      </c>
      <c r="B131" s="11" t="s">
        <v>204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0"/>
      <c r="R131" s="11"/>
      <c r="S131" s="11"/>
      <c r="T131" s="12">
        <v>264.39999999999998</v>
      </c>
      <c r="U131" s="12"/>
      <c r="V131" s="12"/>
      <c r="W131" s="12"/>
      <c r="X131" s="12"/>
      <c r="Y131" s="12">
        <v>-52.7</v>
      </c>
      <c r="Z131" s="12"/>
      <c r="AA131" s="12"/>
      <c r="AB131" s="12"/>
      <c r="AC131" s="12"/>
      <c r="AD131" s="13">
        <f>AD132+AD133</f>
        <v>204.79999999999998</v>
      </c>
      <c r="AE131" s="5">
        <v>269.39999999999998</v>
      </c>
      <c r="AF131" s="5"/>
      <c r="AG131" s="5"/>
      <c r="AH131" s="5"/>
      <c r="AI131" s="5"/>
      <c r="AJ131" s="5"/>
      <c r="AK131" s="5"/>
      <c r="AL131" s="5"/>
      <c r="AM131" s="5"/>
      <c r="AN131" s="5"/>
      <c r="AO131" s="5">
        <v>277</v>
      </c>
      <c r="AP131" s="5"/>
      <c r="AQ131" s="5"/>
      <c r="AR131" s="5"/>
      <c r="AS131" s="5"/>
      <c r="AT131" s="5"/>
      <c r="AU131" s="5"/>
      <c r="AV131" s="5"/>
      <c r="AW131" s="5"/>
      <c r="AX131" s="5"/>
    </row>
    <row r="132" spans="1:50" ht="204.75">
      <c r="A132" s="20" t="s">
        <v>205</v>
      </c>
      <c r="B132" s="11" t="s">
        <v>204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0" t="s">
        <v>123</v>
      </c>
      <c r="R132" s="11" t="s">
        <v>169</v>
      </c>
      <c r="S132" s="11" t="s">
        <v>83</v>
      </c>
      <c r="T132" s="12">
        <v>2.1</v>
      </c>
      <c r="U132" s="12"/>
      <c r="V132" s="12"/>
      <c r="W132" s="12"/>
      <c r="X132" s="12"/>
      <c r="Y132" s="12">
        <v>-0.3</v>
      </c>
      <c r="Z132" s="12"/>
      <c r="AA132" s="12"/>
      <c r="AB132" s="12"/>
      <c r="AC132" s="12"/>
      <c r="AD132" s="13">
        <v>1.7</v>
      </c>
      <c r="AE132" s="5">
        <v>2.1</v>
      </c>
      <c r="AF132" s="5"/>
      <c r="AG132" s="5"/>
      <c r="AH132" s="5"/>
      <c r="AI132" s="5"/>
      <c r="AJ132" s="5"/>
      <c r="AK132" s="5"/>
      <c r="AL132" s="5"/>
      <c r="AM132" s="5"/>
      <c r="AN132" s="5"/>
      <c r="AO132" s="5">
        <v>2.1</v>
      </c>
      <c r="AP132" s="5"/>
      <c r="AQ132" s="5"/>
      <c r="AR132" s="5"/>
      <c r="AS132" s="5"/>
      <c r="AT132" s="5"/>
      <c r="AU132" s="5"/>
      <c r="AV132" s="5"/>
      <c r="AW132" s="5"/>
      <c r="AX132" s="5"/>
    </row>
    <row r="133" spans="1:50" ht="204.75">
      <c r="A133" s="20" t="s">
        <v>206</v>
      </c>
      <c r="B133" s="11" t="s">
        <v>204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0" t="s">
        <v>118</v>
      </c>
      <c r="R133" s="11" t="s">
        <v>169</v>
      </c>
      <c r="S133" s="11" t="s">
        <v>83</v>
      </c>
      <c r="T133" s="12">
        <v>262.3</v>
      </c>
      <c r="U133" s="12"/>
      <c r="V133" s="12"/>
      <c r="W133" s="12"/>
      <c r="X133" s="12"/>
      <c r="Y133" s="12">
        <v>-52.4</v>
      </c>
      <c r="Z133" s="12"/>
      <c r="AA133" s="12"/>
      <c r="AB133" s="12"/>
      <c r="AC133" s="12"/>
      <c r="AD133" s="13">
        <v>203.1</v>
      </c>
      <c r="AE133" s="5">
        <v>267.3</v>
      </c>
      <c r="AF133" s="5"/>
      <c r="AG133" s="5"/>
      <c r="AH133" s="5"/>
      <c r="AI133" s="5"/>
      <c r="AJ133" s="5"/>
      <c r="AK133" s="5"/>
      <c r="AL133" s="5"/>
      <c r="AM133" s="5"/>
      <c r="AN133" s="5"/>
      <c r="AO133" s="5">
        <v>274.89999999999998</v>
      </c>
      <c r="AP133" s="5"/>
      <c r="AQ133" s="5"/>
      <c r="AR133" s="5"/>
      <c r="AS133" s="5"/>
      <c r="AT133" s="5"/>
      <c r="AU133" s="5"/>
      <c r="AV133" s="5"/>
      <c r="AW133" s="5"/>
      <c r="AX133" s="5"/>
    </row>
    <row r="134" spans="1:50" ht="204.75">
      <c r="A134" s="20" t="s">
        <v>207</v>
      </c>
      <c r="B134" s="11" t="s">
        <v>208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0"/>
      <c r="R134" s="11"/>
      <c r="S134" s="11"/>
      <c r="T134" s="12">
        <v>5135.1000000000004</v>
      </c>
      <c r="U134" s="12"/>
      <c r="V134" s="12"/>
      <c r="W134" s="12"/>
      <c r="X134" s="12"/>
      <c r="Y134" s="12">
        <v>-927</v>
      </c>
      <c r="Z134" s="12"/>
      <c r="AA134" s="12"/>
      <c r="AB134" s="12"/>
      <c r="AC134" s="12"/>
      <c r="AD134" s="13">
        <f>AD135+AD136</f>
        <v>4190.1000000000004</v>
      </c>
      <c r="AE134" s="5">
        <v>5271.4</v>
      </c>
      <c r="AF134" s="5"/>
      <c r="AG134" s="5"/>
      <c r="AH134" s="5"/>
      <c r="AI134" s="5"/>
      <c r="AJ134" s="5"/>
      <c r="AK134" s="5"/>
      <c r="AL134" s="5"/>
      <c r="AM134" s="5"/>
      <c r="AN134" s="5"/>
      <c r="AO134" s="5">
        <v>5413.1</v>
      </c>
      <c r="AP134" s="5"/>
      <c r="AQ134" s="5"/>
      <c r="AR134" s="5"/>
      <c r="AS134" s="5"/>
      <c r="AT134" s="5"/>
      <c r="AU134" s="5"/>
      <c r="AV134" s="5"/>
      <c r="AW134" s="5"/>
      <c r="AX134" s="5"/>
    </row>
    <row r="135" spans="1:50" ht="236.25">
      <c r="A135" s="20" t="s">
        <v>209</v>
      </c>
      <c r="B135" s="11" t="s">
        <v>208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0" t="s">
        <v>123</v>
      </c>
      <c r="R135" s="11" t="s">
        <v>169</v>
      </c>
      <c r="S135" s="11" t="s">
        <v>83</v>
      </c>
      <c r="T135" s="12">
        <v>40</v>
      </c>
      <c r="U135" s="12"/>
      <c r="V135" s="12"/>
      <c r="W135" s="12"/>
      <c r="X135" s="12"/>
      <c r="Y135" s="12">
        <v>-1.2</v>
      </c>
      <c r="Z135" s="12"/>
      <c r="AA135" s="12"/>
      <c r="AB135" s="12"/>
      <c r="AC135" s="12"/>
      <c r="AD135" s="13">
        <v>32.6</v>
      </c>
      <c r="AE135" s="5">
        <v>40</v>
      </c>
      <c r="AF135" s="5"/>
      <c r="AG135" s="5"/>
      <c r="AH135" s="5"/>
      <c r="AI135" s="5"/>
      <c r="AJ135" s="5"/>
      <c r="AK135" s="5"/>
      <c r="AL135" s="5"/>
      <c r="AM135" s="5"/>
      <c r="AN135" s="5"/>
      <c r="AO135" s="5">
        <v>40</v>
      </c>
      <c r="AP135" s="5"/>
      <c r="AQ135" s="5"/>
      <c r="AR135" s="5"/>
      <c r="AS135" s="5"/>
      <c r="AT135" s="5"/>
      <c r="AU135" s="5"/>
      <c r="AV135" s="5"/>
      <c r="AW135" s="5"/>
      <c r="AX135" s="5"/>
    </row>
    <row r="136" spans="1:50" ht="236.25">
      <c r="A136" s="20" t="s">
        <v>210</v>
      </c>
      <c r="B136" s="11" t="s">
        <v>208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0" t="s">
        <v>118</v>
      </c>
      <c r="R136" s="11" t="s">
        <v>169</v>
      </c>
      <c r="S136" s="11" t="s">
        <v>83</v>
      </c>
      <c r="T136" s="12">
        <v>5095.1000000000004</v>
      </c>
      <c r="U136" s="12"/>
      <c r="V136" s="12"/>
      <c r="W136" s="12"/>
      <c r="X136" s="12"/>
      <c r="Y136" s="12">
        <v>-925.8</v>
      </c>
      <c r="Z136" s="12"/>
      <c r="AA136" s="12"/>
      <c r="AB136" s="12"/>
      <c r="AC136" s="12"/>
      <c r="AD136" s="13">
        <v>4157.5</v>
      </c>
      <c r="AE136" s="5">
        <v>5231.3999999999996</v>
      </c>
      <c r="AF136" s="5"/>
      <c r="AG136" s="5"/>
      <c r="AH136" s="5"/>
      <c r="AI136" s="5"/>
      <c r="AJ136" s="5"/>
      <c r="AK136" s="5"/>
      <c r="AL136" s="5"/>
      <c r="AM136" s="5"/>
      <c r="AN136" s="5"/>
      <c r="AO136" s="5">
        <v>5373.1</v>
      </c>
      <c r="AP136" s="5"/>
      <c r="AQ136" s="5"/>
      <c r="AR136" s="5"/>
      <c r="AS136" s="5"/>
      <c r="AT136" s="5"/>
      <c r="AU136" s="5"/>
      <c r="AV136" s="5"/>
      <c r="AW136" s="5"/>
      <c r="AX136" s="5"/>
    </row>
    <row r="137" spans="1:50" ht="110.25">
      <c r="A137" s="20" t="s">
        <v>211</v>
      </c>
      <c r="B137" s="11" t="s">
        <v>212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0"/>
      <c r="R137" s="11"/>
      <c r="S137" s="11"/>
      <c r="T137" s="12">
        <v>55423.8</v>
      </c>
      <c r="U137" s="12"/>
      <c r="V137" s="12"/>
      <c r="W137" s="12"/>
      <c r="X137" s="12"/>
      <c r="Y137" s="12">
        <v>-819.3</v>
      </c>
      <c r="Z137" s="12"/>
      <c r="AA137" s="12"/>
      <c r="AB137" s="12"/>
      <c r="AC137" s="12"/>
      <c r="AD137" s="13">
        <f>AD138+AD139</f>
        <v>53770.1</v>
      </c>
      <c r="AE137" s="5">
        <v>57304.1</v>
      </c>
      <c r="AF137" s="5"/>
      <c r="AG137" s="5"/>
      <c r="AH137" s="5"/>
      <c r="AI137" s="5"/>
      <c r="AJ137" s="5"/>
      <c r="AK137" s="5"/>
      <c r="AL137" s="5"/>
      <c r="AM137" s="5"/>
      <c r="AN137" s="5"/>
      <c r="AO137" s="5">
        <v>59263.3</v>
      </c>
      <c r="AP137" s="5"/>
      <c r="AQ137" s="5"/>
      <c r="AR137" s="5"/>
      <c r="AS137" s="5"/>
      <c r="AT137" s="5"/>
      <c r="AU137" s="5"/>
      <c r="AV137" s="5"/>
      <c r="AW137" s="5"/>
      <c r="AX137" s="5"/>
    </row>
    <row r="138" spans="1:50" ht="141.75">
      <c r="A138" s="20" t="s">
        <v>213</v>
      </c>
      <c r="B138" s="11" t="s">
        <v>212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0" t="s">
        <v>123</v>
      </c>
      <c r="R138" s="11" t="s">
        <v>169</v>
      </c>
      <c r="S138" s="11" t="s">
        <v>83</v>
      </c>
      <c r="T138" s="12">
        <v>565</v>
      </c>
      <c r="U138" s="12"/>
      <c r="V138" s="12"/>
      <c r="W138" s="12"/>
      <c r="X138" s="12"/>
      <c r="Y138" s="12">
        <v>-10</v>
      </c>
      <c r="Z138" s="12"/>
      <c r="AA138" s="12"/>
      <c r="AB138" s="12"/>
      <c r="AC138" s="12"/>
      <c r="AD138" s="13">
        <v>541.1</v>
      </c>
      <c r="AE138" s="5">
        <v>565</v>
      </c>
      <c r="AF138" s="5"/>
      <c r="AG138" s="5"/>
      <c r="AH138" s="5"/>
      <c r="AI138" s="5"/>
      <c r="AJ138" s="5"/>
      <c r="AK138" s="5"/>
      <c r="AL138" s="5"/>
      <c r="AM138" s="5"/>
      <c r="AN138" s="5"/>
      <c r="AO138" s="5">
        <v>565</v>
      </c>
      <c r="AP138" s="5"/>
      <c r="AQ138" s="5"/>
      <c r="AR138" s="5"/>
      <c r="AS138" s="5"/>
      <c r="AT138" s="5"/>
      <c r="AU138" s="5"/>
      <c r="AV138" s="5"/>
      <c r="AW138" s="5"/>
      <c r="AX138" s="5"/>
    </row>
    <row r="139" spans="1:50" ht="141.75">
      <c r="A139" s="20" t="s">
        <v>214</v>
      </c>
      <c r="B139" s="11" t="s">
        <v>212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0" t="s">
        <v>118</v>
      </c>
      <c r="R139" s="11" t="s">
        <v>169</v>
      </c>
      <c r="S139" s="11" t="s">
        <v>83</v>
      </c>
      <c r="T139" s="12">
        <v>54858.8</v>
      </c>
      <c r="U139" s="12"/>
      <c r="V139" s="12"/>
      <c r="W139" s="12"/>
      <c r="X139" s="12"/>
      <c r="Y139" s="12">
        <v>-809.3</v>
      </c>
      <c r="Z139" s="12"/>
      <c r="AA139" s="12"/>
      <c r="AB139" s="12"/>
      <c r="AC139" s="12"/>
      <c r="AD139" s="13">
        <v>53229</v>
      </c>
      <c r="AE139" s="5">
        <v>56739.1</v>
      </c>
      <c r="AF139" s="5"/>
      <c r="AG139" s="5"/>
      <c r="AH139" s="5"/>
      <c r="AI139" s="5"/>
      <c r="AJ139" s="5"/>
      <c r="AK139" s="5"/>
      <c r="AL139" s="5"/>
      <c r="AM139" s="5"/>
      <c r="AN139" s="5"/>
      <c r="AO139" s="5">
        <v>58698.3</v>
      </c>
      <c r="AP139" s="5"/>
      <c r="AQ139" s="5"/>
      <c r="AR139" s="5"/>
      <c r="AS139" s="5"/>
      <c r="AT139" s="5"/>
      <c r="AU139" s="5"/>
      <c r="AV139" s="5"/>
      <c r="AW139" s="5"/>
      <c r="AX139" s="5"/>
    </row>
    <row r="140" spans="1:50" ht="110.25">
      <c r="A140" s="20" t="s">
        <v>215</v>
      </c>
      <c r="B140" s="11" t="s">
        <v>216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0"/>
      <c r="R140" s="11"/>
      <c r="S140" s="11"/>
      <c r="T140" s="12">
        <v>4028.3</v>
      </c>
      <c r="U140" s="12"/>
      <c r="V140" s="12"/>
      <c r="W140" s="12"/>
      <c r="X140" s="12"/>
      <c r="Y140" s="12">
        <v>-238.8</v>
      </c>
      <c r="Z140" s="12"/>
      <c r="AA140" s="12"/>
      <c r="AB140" s="12"/>
      <c r="AC140" s="12"/>
      <c r="AD140" s="13">
        <f>AD141+AD142</f>
        <v>3783.4</v>
      </c>
      <c r="AE140" s="5">
        <v>4165.2</v>
      </c>
      <c r="AF140" s="5"/>
      <c r="AG140" s="5"/>
      <c r="AH140" s="5"/>
      <c r="AI140" s="5"/>
      <c r="AJ140" s="5"/>
      <c r="AK140" s="5"/>
      <c r="AL140" s="5"/>
      <c r="AM140" s="5"/>
      <c r="AN140" s="5"/>
      <c r="AO140" s="5">
        <v>4306.8</v>
      </c>
      <c r="AP140" s="5"/>
      <c r="AQ140" s="5"/>
      <c r="AR140" s="5"/>
      <c r="AS140" s="5"/>
      <c r="AT140" s="5"/>
      <c r="AU140" s="5"/>
      <c r="AV140" s="5"/>
      <c r="AW140" s="5"/>
      <c r="AX140" s="5"/>
    </row>
    <row r="141" spans="1:50" ht="141.75">
      <c r="A141" s="20" t="s">
        <v>217</v>
      </c>
      <c r="B141" s="11" t="s">
        <v>216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0" t="s">
        <v>123</v>
      </c>
      <c r="R141" s="11" t="s">
        <v>169</v>
      </c>
      <c r="S141" s="11" t="s">
        <v>83</v>
      </c>
      <c r="T141" s="12">
        <v>38.700000000000003</v>
      </c>
      <c r="U141" s="12"/>
      <c r="V141" s="12"/>
      <c r="W141" s="12"/>
      <c r="X141" s="12"/>
      <c r="Y141" s="12">
        <v>-2.2000000000000002</v>
      </c>
      <c r="Z141" s="12"/>
      <c r="AA141" s="12"/>
      <c r="AB141" s="12"/>
      <c r="AC141" s="12"/>
      <c r="AD141" s="13">
        <v>36.299999999999997</v>
      </c>
      <c r="AE141" s="5">
        <v>40</v>
      </c>
      <c r="AF141" s="5"/>
      <c r="AG141" s="5"/>
      <c r="AH141" s="5"/>
      <c r="AI141" s="5"/>
      <c r="AJ141" s="5"/>
      <c r="AK141" s="5"/>
      <c r="AL141" s="5"/>
      <c r="AM141" s="5"/>
      <c r="AN141" s="5"/>
      <c r="AO141" s="5">
        <v>41.4</v>
      </c>
      <c r="AP141" s="5"/>
      <c r="AQ141" s="5"/>
      <c r="AR141" s="5"/>
      <c r="AS141" s="5"/>
      <c r="AT141" s="5"/>
      <c r="AU141" s="5"/>
      <c r="AV141" s="5"/>
      <c r="AW141" s="5"/>
      <c r="AX141" s="5"/>
    </row>
    <row r="142" spans="1:50" ht="141.75">
      <c r="A142" s="20" t="s">
        <v>218</v>
      </c>
      <c r="B142" s="11" t="s">
        <v>216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0" t="s">
        <v>118</v>
      </c>
      <c r="R142" s="11" t="s">
        <v>169</v>
      </c>
      <c r="S142" s="11" t="s">
        <v>83</v>
      </c>
      <c r="T142" s="12">
        <v>3989.6</v>
      </c>
      <c r="U142" s="12"/>
      <c r="V142" s="12"/>
      <c r="W142" s="12"/>
      <c r="X142" s="12"/>
      <c r="Y142" s="12">
        <v>-236.6</v>
      </c>
      <c r="Z142" s="12"/>
      <c r="AA142" s="12"/>
      <c r="AB142" s="12"/>
      <c r="AC142" s="12"/>
      <c r="AD142" s="13">
        <v>3747.1</v>
      </c>
      <c r="AE142" s="5">
        <v>4125.2</v>
      </c>
      <c r="AF142" s="5"/>
      <c r="AG142" s="5"/>
      <c r="AH142" s="5"/>
      <c r="AI142" s="5"/>
      <c r="AJ142" s="5"/>
      <c r="AK142" s="5"/>
      <c r="AL142" s="5"/>
      <c r="AM142" s="5"/>
      <c r="AN142" s="5"/>
      <c r="AO142" s="5">
        <v>4265.3999999999996</v>
      </c>
      <c r="AP142" s="5"/>
      <c r="AQ142" s="5"/>
      <c r="AR142" s="5"/>
      <c r="AS142" s="5"/>
      <c r="AT142" s="5"/>
      <c r="AU142" s="5"/>
      <c r="AV142" s="5"/>
      <c r="AW142" s="5"/>
      <c r="AX142" s="5"/>
    </row>
    <row r="143" spans="1:50" ht="362.25">
      <c r="A143" s="20" t="s">
        <v>219</v>
      </c>
      <c r="B143" s="11" t="s">
        <v>220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0"/>
      <c r="R143" s="11"/>
      <c r="S143" s="11"/>
      <c r="T143" s="12">
        <v>14197.9</v>
      </c>
      <c r="U143" s="12"/>
      <c r="V143" s="12"/>
      <c r="W143" s="12"/>
      <c r="X143" s="12"/>
      <c r="Y143" s="12">
        <v>420.5</v>
      </c>
      <c r="Z143" s="12"/>
      <c r="AA143" s="12"/>
      <c r="AB143" s="12"/>
      <c r="AC143" s="12"/>
      <c r="AD143" s="13">
        <f>AD144+AD145+AD146+AD147</f>
        <v>14483.2</v>
      </c>
      <c r="AE143" s="5">
        <v>15277.2</v>
      </c>
      <c r="AF143" s="5"/>
      <c r="AG143" s="5"/>
      <c r="AH143" s="5"/>
      <c r="AI143" s="5"/>
      <c r="AJ143" s="5"/>
      <c r="AK143" s="5"/>
      <c r="AL143" s="5"/>
      <c r="AM143" s="5"/>
      <c r="AN143" s="5"/>
      <c r="AO143" s="5">
        <v>15277.2</v>
      </c>
      <c r="AP143" s="5"/>
      <c r="AQ143" s="5"/>
      <c r="AR143" s="5"/>
      <c r="AS143" s="5"/>
      <c r="AT143" s="5"/>
      <c r="AU143" s="5"/>
      <c r="AV143" s="5"/>
      <c r="AW143" s="5"/>
      <c r="AX143" s="5"/>
    </row>
    <row r="144" spans="1:50" ht="362.25">
      <c r="A144" s="20" t="s">
        <v>221</v>
      </c>
      <c r="B144" s="11" t="s">
        <v>220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0" t="s">
        <v>116</v>
      </c>
      <c r="R144" s="11" t="s">
        <v>169</v>
      </c>
      <c r="S144" s="11" t="s">
        <v>170</v>
      </c>
      <c r="T144" s="12">
        <v>11786.8</v>
      </c>
      <c r="U144" s="12"/>
      <c r="V144" s="12"/>
      <c r="W144" s="12"/>
      <c r="X144" s="12"/>
      <c r="Y144" s="12">
        <v>204.3</v>
      </c>
      <c r="Z144" s="12"/>
      <c r="AA144" s="12"/>
      <c r="AB144" s="12"/>
      <c r="AC144" s="12"/>
      <c r="AD144" s="13">
        <v>11991</v>
      </c>
      <c r="AE144" s="5">
        <v>12818.6</v>
      </c>
      <c r="AF144" s="5"/>
      <c r="AG144" s="5"/>
      <c r="AH144" s="5"/>
      <c r="AI144" s="5"/>
      <c r="AJ144" s="5"/>
      <c r="AK144" s="5"/>
      <c r="AL144" s="5"/>
      <c r="AM144" s="5"/>
      <c r="AN144" s="5"/>
      <c r="AO144" s="5">
        <v>12818.6</v>
      </c>
      <c r="AP144" s="5"/>
      <c r="AQ144" s="5"/>
      <c r="AR144" s="5"/>
      <c r="AS144" s="5"/>
      <c r="AT144" s="5"/>
      <c r="AU144" s="5"/>
      <c r="AV144" s="5"/>
      <c r="AW144" s="5"/>
      <c r="AX144" s="5"/>
    </row>
    <row r="145" spans="1:52" ht="362.25">
      <c r="A145" s="20" t="s">
        <v>222</v>
      </c>
      <c r="B145" s="11" t="s">
        <v>220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0" t="s">
        <v>123</v>
      </c>
      <c r="R145" s="11" t="s">
        <v>169</v>
      </c>
      <c r="S145" s="11" t="s">
        <v>170</v>
      </c>
      <c r="T145" s="12">
        <v>714</v>
      </c>
      <c r="U145" s="12"/>
      <c r="V145" s="12"/>
      <c r="W145" s="12"/>
      <c r="X145" s="12"/>
      <c r="Y145" s="12">
        <v>100.1</v>
      </c>
      <c r="Z145" s="12"/>
      <c r="AA145" s="12"/>
      <c r="AB145" s="12"/>
      <c r="AC145" s="12"/>
      <c r="AD145" s="13">
        <v>795.2</v>
      </c>
      <c r="AE145" s="5">
        <v>761.5</v>
      </c>
      <c r="AF145" s="5"/>
      <c r="AG145" s="5"/>
      <c r="AH145" s="5"/>
      <c r="AI145" s="5"/>
      <c r="AJ145" s="5"/>
      <c r="AK145" s="5"/>
      <c r="AL145" s="5"/>
      <c r="AM145" s="5"/>
      <c r="AN145" s="5"/>
      <c r="AO145" s="5">
        <v>761.5</v>
      </c>
      <c r="AP145" s="5"/>
      <c r="AQ145" s="5"/>
      <c r="AR145" s="5"/>
      <c r="AS145" s="5"/>
      <c r="AT145" s="5"/>
      <c r="AU145" s="5"/>
      <c r="AV145" s="5"/>
      <c r="AW145" s="5"/>
      <c r="AX145" s="5"/>
    </row>
    <row r="146" spans="1:52" ht="362.25">
      <c r="A146" s="20" t="s">
        <v>223</v>
      </c>
      <c r="B146" s="11" t="s">
        <v>220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0" t="s">
        <v>224</v>
      </c>
      <c r="R146" s="11" t="s">
        <v>169</v>
      </c>
      <c r="S146" s="11" t="s">
        <v>170</v>
      </c>
      <c r="T146" s="12">
        <v>1695.4</v>
      </c>
      <c r="U146" s="12"/>
      <c r="V146" s="12"/>
      <c r="W146" s="12"/>
      <c r="X146" s="12"/>
      <c r="Y146" s="12">
        <v>116.2</v>
      </c>
      <c r="Z146" s="12"/>
      <c r="AA146" s="12"/>
      <c r="AB146" s="12"/>
      <c r="AC146" s="12"/>
      <c r="AD146" s="13">
        <v>1695.4</v>
      </c>
      <c r="AE146" s="5">
        <v>1695.4</v>
      </c>
      <c r="AF146" s="5"/>
      <c r="AG146" s="5"/>
      <c r="AH146" s="5"/>
      <c r="AI146" s="5"/>
      <c r="AJ146" s="5"/>
      <c r="AK146" s="5"/>
      <c r="AL146" s="5"/>
      <c r="AM146" s="5"/>
      <c r="AN146" s="5"/>
      <c r="AO146" s="5">
        <v>1695.4</v>
      </c>
      <c r="AP146" s="5"/>
      <c r="AQ146" s="5"/>
      <c r="AR146" s="5"/>
      <c r="AS146" s="5"/>
      <c r="AT146" s="5"/>
      <c r="AU146" s="5"/>
      <c r="AV146" s="5"/>
      <c r="AW146" s="5"/>
      <c r="AX146" s="5"/>
    </row>
    <row r="147" spans="1:52" ht="362.25">
      <c r="A147" s="20" t="s">
        <v>225</v>
      </c>
      <c r="B147" s="11" t="s">
        <v>220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0" t="s">
        <v>133</v>
      </c>
      <c r="R147" s="11" t="s">
        <v>169</v>
      </c>
      <c r="S147" s="11" t="s">
        <v>170</v>
      </c>
      <c r="T147" s="12">
        <v>1.7</v>
      </c>
      <c r="U147" s="12"/>
      <c r="V147" s="12"/>
      <c r="W147" s="12"/>
      <c r="X147" s="12"/>
      <c r="Y147" s="12">
        <v>-0.1</v>
      </c>
      <c r="Z147" s="12"/>
      <c r="AA147" s="12"/>
      <c r="AB147" s="12"/>
      <c r="AC147" s="12"/>
      <c r="AD147" s="13">
        <v>1.6</v>
      </c>
      <c r="AE147" s="5">
        <v>1.7</v>
      </c>
      <c r="AF147" s="5"/>
      <c r="AG147" s="5"/>
      <c r="AH147" s="5"/>
      <c r="AI147" s="5"/>
      <c r="AJ147" s="5"/>
      <c r="AK147" s="5"/>
      <c r="AL147" s="5"/>
      <c r="AM147" s="5"/>
      <c r="AN147" s="5"/>
      <c r="AO147" s="5">
        <v>1.7</v>
      </c>
      <c r="AP147" s="5"/>
      <c r="AQ147" s="5"/>
      <c r="AR147" s="5"/>
      <c r="AS147" s="5"/>
      <c r="AT147" s="5"/>
      <c r="AU147" s="5"/>
      <c r="AV147" s="5"/>
      <c r="AW147" s="5"/>
      <c r="AX147" s="5"/>
    </row>
    <row r="148" spans="1:52" ht="94.5">
      <c r="A148" s="19" t="s">
        <v>226</v>
      </c>
      <c r="B148" s="11" t="s">
        <v>227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0"/>
      <c r="R148" s="11"/>
      <c r="S148" s="11"/>
      <c r="T148" s="12">
        <v>330.4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3">
        <f>AD149+AD150</f>
        <v>329.8</v>
      </c>
      <c r="AE148" s="5">
        <v>343.6</v>
      </c>
      <c r="AF148" s="5"/>
      <c r="AG148" s="5"/>
      <c r="AH148" s="5"/>
      <c r="AI148" s="5"/>
      <c r="AJ148" s="5"/>
      <c r="AK148" s="5"/>
      <c r="AL148" s="5"/>
      <c r="AM148" s="5"/>
      <c r="AN148" s="5"/>
      <c r="AO148" s="5">
        <v>357.3</v>
      </c>
      <c r="AP148" s="5"/>
      <c r="AQ148" s="5"/>
      <c r="AR148" s="5"/>
      <c r="AS148" s="5"/>
      <c r="AT148" s="5"/>
      <c r="AU148" s="5"/>
      <c r="AV148" s="5"/>
      <c r="AW148" s="5"/>
      <c r="AX148" s="5"/>
    </row>
    <row r="149" spans="1:52" ht="126">
      <c r="A149" s="20" t="s">
        <v>228</v>
      </c>
      <c r="B149" s="11" t="s">
        <v>227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0" t="s">
        <v>123</v>
      </c>
      <c r="R149" s="11" t="s">
        <v>169</v>
      </c>
      <c r="S149" s="11" t="s">
        <v>83</v>
      </c>
      <c r="T149" s="12">
        <v>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3">
        <v>2.7</v>
      </c>
      <c r="AE149" s="5">
        <v>3</v>
      </c>
      <c r="AF149" s="5"/>
      <c r="AG149" s="5"/>
      <c r="AH149" s="5"/>
      <c r="AI149" s="5"/>
      <c r="AJ149" s="5"/>
      <c r="AK149" s="5"/>
      <c r="AL149" s="5"/>
      <c r="AM149" s="5"/>
      <c r="AN149" s="5"/>
      <c r="AO149" s="5">
        <v>3</v>
      </c>
      <c r="AP149" s="5"/>
      <c r="AQ149" s="5"/>
      <c r="AR149" s="5"/>
      <c r="AS149" s="5"/>
      <c r="AT149" s="5"/>
      <c r="AU149" s="5"/>
      <c r="AV149" s="5"/>
      <c r="AW149" s="5"/>
      <c r="AX149" s="5"/>
    </row>
    <row r="150" spans="1:52" ht="126">
      <c r="A150" s="20" t="s">
        <v>229</v>
      </c>
      <c r="B150" s="11" t="s">
        <v>227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0" t="s">
        <v>118</v>
      </c>
      <c r="R150" s="11" t="s">
        <v>169</v>
      </c>
      <c r="S150" s="11" t="s">
        <v>83</v>
      </c>
      <c r="T150" s="12">
        <v>327.39999999999998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3">
        <v>327.10000000000002</v>
      </c>
      <c r="AE150" s="5">
        <v>340.6</v>
      </c>
      <c r="AF150" s="5"/>
      <c r="AG150" s="5"/>
      <c r="AH150" s="5"/>
      <c r="AI150" s="5"/>
      <c r="AJ150" s="5"/>
      <c r="AK150" s="5"/>
      <c r="AL150" s="5"/>
      <c r="AM150" s="5"/>
      <c r="AN150" s="5"/>
      <c r="AO150" s="5">
        <v>354.3</v>
      </c>
      <c r="AP150" s="5"/>
      <c r="AQ150" s="5"/>
      <c r="AR150" s="5"/>
      <c r="AS150" s="5"/>
      <c r="AT150" s="5"/>
      <c r="AU150" s="5"/>
      <c r="AV150" s="5"/>
      <c r="AW150" s="5"/>
      <c r="AX150" s="5"/>
    </row>
    <row r="151" spans="1:52" ht="63">
      <c r="A151" s="19" t="s">
        <v>230</v>
      </c>
      <c r="B151" s="11" t="s">
        <v>231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0"/>
      <c r="R151" s="11"/>
      <c r="S151" s="11"/>
      <c r="T151" s="12">
        <v>20.8</v>
      </c>
      <c r="U151" s="12"/>
      <c r="V151" s="12"/>
      <c r="W151" s="12"/>
      <c r="X151" s="12"/>
      <c r="Y151" s="12">
        <v>-0.3</v>
      </c>
      <c r="Z151" s="12"/>
      <c r="AA151" s="12"/>
      <c r="AB151" s="12"/>
      <c r="AC151" s="12"/>
      <c r="AD151" s="13">
        <f>AD152</f>
        <v>20.5</v>
      </c>
      <c r="AE151" s="5">
        <v>215.5</v>
      </c>
      <c r="AF151" s="5"/>
      <c r="AG151" s="5"/>
      <c r="AH151" s="5"/>
      <c r="AI151" s="5"/>
      <c r="AJ151" s="5"/>
      <c r="AK151" s="5"/>
      <c r="AL151" s="5"/>
      <c r="AM151" s="5"/>
      <c r="AN151" s="5"/>
      <c r="AO151" s="5">
        <v>20.8</v>
      </c>
      <c r="AP151" s="5"/>
      <c r="AQ151" s="5"/>
      <c r="AR151" s="5"/>
      <c r="AS151" s="5"/>
      <c r="AT151" s="5"/>
      <c r="AU151" s="5"/>
      <c r="AV151" s="5"/>
      <c r="AW151" s="5"/>
      <c r="AX151" s="5"/>
    </row>
    <row r="152" spans="1:52" ht="78.75">
      <c r="A152" s="19" t="s">
        <v>233</v>
      </c>
      <c r="B152" s="11" t="s">
        <v>231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0" t="s">
        <v>133</v>
      </c>
      <c r="R152" s="11" t="s">
        <v>169</v>
      </c>
      <c r="S152" s="11" t="s">
        <v>170</v>
      </c>
      <c r="T152" s="12">
        <v>20.8</v>
      </c>
      <c r="U152" s="12"/>
      <c r="V152" s="12"/>
      <c r="W152" s="12"/>
      <c r="X152" s="12"/>
      <c r="Y152" s="12">
        <v>-0.3</v>
      </c>
      <c r="Z152" s="12"/>
      <c r="AA152" s="12"/>
      <c r="AB152" s="12"/>
      <c r="AC152" s="12"/>
      <c r="AD152" s="13">
        <v>20.5</v>
      </c>
      <c r="AE152" s="5">
        <v>20.8</v>
      </c>
      <c r="AF152" s="5"/>
      <c r="AG152" s="5"/>
      <c r="AH152" s="5"/>
      <c r="AI152" s="5"/>
      <c r="AJ152" s="5"/>
      <c r="AK152" s="5"/>
      <c r="AL152" s="5"/>
      <c r="AM152" s="5"/>
      <c r="AN152" s="5"/>
      <c r="AO152" s="5">
        <v>20.8</v>
      </c>
      <c r="AP152" s="5"/>
      <c r="AQ152" s="5"/>
      <c r="AR152" s="5"/>
      <c r="AS152" s="5"/>
      <c r="AT152" s="5"/>
      <c r="AU152" s="5"/>
      <c r="AV152" s="5"/>
      <c r="AW152" s="5"/>
      <c r="AX152" s="5"/>
    </row>
    <row r="153" spans="1:52" ht="94.5">
      <c r="A153" s="20" t="s">
        <v>234</v>
      </c>
      <c r="B153" s="11" t="s">
        <v>235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0"/>
      <c r="R153" s="11"/>
      <c r="S153" s="11"/>
      <c r="T153" s="12">
        <v>210.8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3">
        <f>AD154</f>
        <v>194.6</v>
      </c>
      <c r="AE153" s="5">
        <v>210.8</v>
      </c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</row>
    <row r="154" spans="1:52" ht="126">
      <c r="A154" s="20" t="s">
        <v>236</v>
      </c>
      <c r="B154" s="11" t="s">
        <v>235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0" t="s">
        <v>123</v>
      </c>
      <c r="R154" s="11" t="s">
        <v>169</v>
      </c>
      <c r="S154" s="11" t="s">
        <v>170</v>
      </c>
      <c r="T154" s="12">
        <v>210.8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3">
        <v>194.6</v>
      </c>
      <c r="AE154" s="5">
        <v>210.8</v>
      </c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</row>
    <row r="155" spans="1:52" ht="47.25">
      <c r="A155" s="19" t="s">
        <v>237</v>
      </c>
      <c r="B155" s="11" t="s">
        <v>238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0"/>
      <c r="R155" s="11"/>
      <c r="S155" s="11"/>
      <c r="T155" s="12">
        <v>267592.90000000002</v>
      </c>
      <c r="U155" s="12">
        <v>49861.2</v>
      </c>
      <c r="V155" s="12">
        <v>14294.4</v>
      </c>
      <c r="W155" s="12"/>
      <c r="X155" s="12"/>
      <c r="Y155" s="12">
        <v>17174.2</v>
      </c>
      <c r="Z155" s="12">
        <v>791.8</v>
      </c>
      <c r="AA155" s="12">
        <v>3151.9</v>
      </c>
      <c r="AB155" s="12"/>
      <c r="AC155" s="12"/>
      <c r="AD155" s="13">
        <f>AD156+AD159+AD161+AD163+AD165+AD168+AD171+AD174+AD177+AD179+AD181+AD183+AD185+AD187+AD189</f>
        <v>283899.59999999998</v>
      </c>
      <c r="AE155" s="5">
        <v>273183.2</v>
      </c>
      <c r="AF155" s="5">
        <v>53452</v>
      </c>
      <c r="AG155" s="5">
        <v>16694.7</v>
      </c>
      <c r="AH155" s="5"/>
      <c r="AI155" s="5"/>
      <c r="AJ155" s="5">
        <v>35.9</v>
      </c>
      <c r="AK155" s="5"/>
      <c r="AL155" s="5"/>
      <c r="AM155" s="5"/>
      <c r="AN155" s="5"/>
      <c r="AO155" s="5">
        <v>283239.09999999998</v>
      </c>
      <c r="AP155" s="5">
        <v>57799.199999999997</v>
      </c>
      <c r="AQ155" s="5">
        <v>18052.3</v>
      </c>
      <c r="AR155" s="5"/>
      <c r="AS155" s="5"/>
      <c r="AT155" s="5">
        <v>35.9</v>
      </c>
      <c r="AU155" s="5"/>
      <c r="AV155" s="5"/>
      <c r="AW155" s="5"/>
      <c r="AX155" s="5"/>
      <c r="AZ155" s="6"/>
    </row>
    <row r="156" spans="1:52" ht="78.75">
      <c r="A156" s="19" t="s">
        <v>239</v>
      </c>
      <c r="B156" s="11" t="s">
        <v>240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0"/>
      <c r="R156" s="11"/>
      <c r="S156" s="11"/>
      <c r="T156" s="12">
        <v>1330.2</v>
      </c>
      <c r="U156" s="12"/>
      <c r="V156" s="12"/>
      <c r="W156" s="12"/>
      <c r="X156" s="12"/>
      <c r="Y156" s="12">
        <v>-249.4</v>
      </c>
      <c r="Z156" s="12"/>
      <c r="AA156" s="12"/>
      <c r="AB156" s="12"/>
      <c r="AC156" s="12"/>
      <c r="AD156" s="13">
        <f>AD157+AD158</f>
        <v>1080.5</v>
      </c>
      <c r="AE156" s="5">
        <v>1330.2</v>
      </c>
      <c r="AF156" s="5"/>
      <c r="AG156" s="5"/>
      <c r="AH156" s="5"/>
      <c r="AI156" s="5"/>
      <c r="AJ156" s="5"/>
      <c r="AK156" s="5"/>
      <c r="AL156" s="5"/>
      <c r="AM156" s="5"/>
      <c r="AN156" s="5"/>
      <c r="AO156" s="5">
        <v>1330.2</v>
      </c>
      <c r="AP156" s="5"/>
      <c r="AQ156" s="5"/>
      <c r="AR156" s="5"/>
      <c r="AS156" s="5"/>
      <c r="AT156" s="5"/>
      <c r="AU156" s="5"/>
      <c r="AV156" s="5"/>
      <c r="AW156" s="5"/>
      <c r="AX156" s="5"/>
      <c r="AZ156" s="6"/>
    </row>
    <row r="157" spans="1:52" ht="110.25">
      <c r="A157" s="20" t="s">
        <v>241</v>
      </c>
      <c r="B157" s="11" t="s">
        <v>240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0" t="s">
        <v>123</v>
      </c>
      <c r="R157" s="11" t="s">
        <v>82</v>
      </c>
      <c r="S157" s="11" t="s">
        <v>82</v>
      </c>
      <c r="T157" s="12">
        <v>800</v>
      </c>
      <c r="U157" s="12"/>
      <c r="V157" s="12"/>
      <c r="W157" s="12"/>
      <c r="X157" s="12"/>
      <c r="Y157" s="12">
        <v>-130.4</v>
      </c>
      <c r="Z157" s="12"/>
      <c r="AA157" s="12"/>
      <c r="AB157" s="12"/>
      <c r="AC157" s="12"/>
      <c r="AD157" s="13">
        <v>669.6</v>
      </c>
      <c r="AE157" s="5">
        <v>800</v>
      </c>
      <c r="AF157" s="5"/>
      <c r="AG157" s="5"/>
      <c r="AH157" s="5"/>
      <c r="AI157" s="5"/>
      <c r="AJ157" s="5"/>
      <c r="AK157" s="5"/>
      <c r="AL157" s="5"/>
      <c r="AM157" s="5"/>
      <c r="AN157" s="5"/>
      <c r="AO157" s="5">
        <v>800</v>
      </c>
      <c r="AP157" s="5"/>
      <c r="AQ157" s="5"/>
      <c r="AR157" s="5"/>
      <c r="AS157" s="5"/>
      <c r="AT157" s="5"/>
      <c r="AU157" s="5"/>
      <c r="AV157" s="5"/>
      <c r="AW157" s="5"/>
      <c r="AX157" s="5"/>
    </row>
    <row r="158" spans="1:52" ht="94.5">
      <c r="A158" s="20" t="s">
        <v>242</v>
      </c>
      <c r="B158" s="11" t="s">
        <v>240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0" t="s">
        <v>29</v>
      </c>
      <c r="R158" s="11" t="s">
        <v>82</v>
      </c>
      <c r="S158" s="11" t="s">
        <v>82</v>
      </c>
      <c r="T158" s="12">
        <v>530.20000000000005</v>
      </c>
      <c r="U158" s="12"/>
      <c r="V158" s="12"/>
      <c r="W158" s="12"/>
      <c r="X158" s="12"/>
      <c r="Y158" s="12">
        <v>-119</v>
      </c>
      <c r="Z158" s="12"/>
      <c r="AA158" s="12"/>
      <c r="AB158" s="12"/>
      <c r="AC158" s="12"/>
      <c r="AD158" s="13">
        <v>410.9</v>
      </c>
      <c r="AE158" s="5">
        <v>530.20000000000005</v>
      </c>
      <c r="AF158" s="5"/>
      <c r="AG158" s="5"/>
      <c r="AH158" s="5"/>
      <c r="AI158" s="5"/>
      <c r="AJ158" s="5"/>
      <c r="AK158" s="5"/>
      <c r="AL158" s="5"/>
      <c r="AM158" s="5"/>
      <c r="AN158" s="5"/>
      <c r="AO158" s="5">
        <v>530.20000000000005</v>
      </c>
      <c r="AP158" s="5"/>
      <c r="AQ158" s="5"/>
      <c r="AR158" s="5"/>
      <c r="AS158" s="5"/>
      <c r="AT158" s="5"/>
      <c r="AU158" s="5"/>
      <c r="AV158" s="5"/>
      <c r="AW158" s="5"/>
      <c r="AX158" s="5"/>
    </row>
    <row r="159" spans="1:52" ht="110.25">
      <c r="A159" s="20" t="s">
        <v>243</v>
      </c>
      <c r="B159" s="11" t="s">
        <v>244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0"/>
      <c r="R159" s="11"/>
      <c r="S159" s="11"/>
      <c r="T159" s="12">
        <v>122.9</v>
      </c>
      <c r="U159" s="12"/>
      <c r="V159" s="12"/>
      <c r="W159" s="12"/>
      <c r="X159" s="12"/>
      <c r="Y159" s="12">
        <v>91.5</v>
      </c>
      <c r="Z159" s="12">
        <v>98.2</v>
      </c>
      <c r="AA159" s="12"/>
      <c r="AB159" s="12"/>
      <c r="AC159" s="12"/>
      <c r="AD159" s="13">
        <f>AD160</f>
        <v>214.4</v>
      </c>
      <c r="AE159" s="5">
        <v>127.7</v>
      </c>
      <c r="AF159" s="5"/>
      <c r="AG159" s="5"/>
      <c r="AH159" s="5"/>
      <c r="AI159" s="5"/>
      <c r="AJ159" s="5"/>
      <c r="AK159" s="5"/>
      <c r="AL159" s="5"/>
      <c r="AM159" s="5"/>
      <c r="AN159" s="5"/>
      <c r="AO159" s="5">
        <v>132.9</v>
      </c>
      <c r="AP159" s="5"/>
      <c r="AQ159" s="5"/>
      <c r="AR159" s="5"/>
      <c r="AS159" s="5"/>
      <c r="AT159" s="5"/>
      <c r="AU159" s="5"/>
      <c r="AV159" s="5"/>
      <c r="AW159" s="5"/>
      <c r="AX159" s="5"/>
    </row>
    <row r="160" spans="1:52" ht="141.75">
      <c r="A160" s="20" t="s">
        <v>245</v>
      </c>
      <c r="B160" s="11" t="s">
        <v>244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0" t="s">
        <v>118</v>
      </c>
      <c r="R160" s="11" t="s">
        <v>169</v>
      </c>
      <c r="S160" s="11" t="s">
        <v>246</v>
      </c>
      <c r="T160" s="12">
        <v>122.9</v>
      </c>
      <c r="U160" s="12"/>
      <c r="V160" s="12"/>
      <c r="W160" s="12"/>
      <c r="X160" s="12"/>
      <c r="Y160" s="12">
        <v>91.5</v>
      </c>
      <c r="Z160" s="12">
        <v>98.2</v>
      </c>
      <c r="AA160" s="12"/>
      <c r="AB160" s="12"/>
      <c r="AC160" s="12"/>
      <c r="AD160" s="13">
        <v>214.4</v>
      </c>
      <c r="AE160" s="5">
        <v>127.7</v>
      </c>
      <c r="AF160" s="5"/>
      <c r="AG160" s="5"/>
      <c r="AH160" s="5"/>
      <c r="AI160" s="5"/>
      <c r="AJ160" s="5"/>
      <c r="AK160" s="5"/>
      <c r="AL160" s="5"/>
      <c r="AM160" s="5"/>
      <c r="AN160" s="5"/>
      <c r="AO160" s="5">
        <v>132.9</v>
      </c>
      <c r="AP160" s="5"/>
      <c r="AQ160" s="5"/>
      <c r="AR160" s="5"/>
      <c r="AS160" s="5"/>
      <c r="AT160" s="5"/>
      <c r="AU160" s="5"/>
      <c r="AV160" s="5"/>
      <c r="AW160" s="5"/>
      <c r="AX160" s="5"/>
    </row>
    <row r="161" spans="1:50" ht="173.25">
      <c r="A161" s="20" t="s">
        <v>247</v>
      </c>
      <c r="B161" s="11" t="s">
        <v>248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0"/>
      <c r="R161" s="11"/>
      <c r="S161" s="11"/>
      <c r="T161" s="12">
        <v>380.4</v>
      </c>
      <c r="U161" s="12"/>
      <c r="V161" s="12"/>
      <c r="W161" s="12"/>
      <c r="X161" s="12"/>
      <c r="Y161" s="12">
        <v>-129.19999999999999</v>
      </c>
      <c r="Z161" s="12"/>
      <c r="AA161" s="12"/>
      <c r="AB161" s="12"/>
      <c r="AC161" s="12"/>
      <c r="AD161" s="13">
        <f>AD162</f>
        <v>247.4</v>
      </c>
      <c r="AE161" s="5">
        <v>395.2</v>
      </c>
      <c r="AF161" s="5"/>
      <c r="AG161" s="5"/>
      <c r="AH161" s="5"/>
      <c r="AI161" s="5"/>
      <c r="AJ161" s="5"/>
      <c r="AK161" s="5"/>
      <c r="AL161" s="5"/>
      <c r="AM161" s="5"/>
      <c r="AN161" s="5"/>
      <c r="AO161" s="5">
        <v>410.9</v>
      </c>
      <c r="AP161" s="5"/>
      <c r="AQ161" s="5"/>
      <c r="AR161" s="5"/>
      <c r="AS161" s="5"/>
      <c r="AT161" s="5"/>
      <c r="AU161" s="5"/>
      <c r="AV161" s="5"/>
      <c r="AW161" s="5"/>
      <c r="AX161" s="5"/>
    </row>
    <row r="162" spans="1:50" ht="204.75">
      <c r="A162" s="20" t="s">
        <v>249</v>
      </c>
      <c r="B162" s="11" t="s">
        <v>248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0" t="s">
        <v>118</v>
      </c>
      <c r="R162" s="11" t="s">
        <v>169</v>
      </c>
      <c r="S162" s="11" t="s">
        <v>246</v>
      </c>
      <c r="T162" s="12">
        <v>380.4</v>
      </c>
      <c r="U162" s="12"/>
      <c r="V162" s="12"/>
      <c r="W162" s="12"/>
      <c r="X162" s="12"/>
      <c r="Y162" s="12">
        <v>-129.19999999999999</v>
      </c>
      <c r="Z162" s="12"/>
      <c r="AA162" s="12"/>
      <c r="AB162" s="12"/>
      <c r="AC162" s="12"/>
      <c r="AD162" s="13">
        <v>247.4</v>
      </c>
      <c r="AE162" s="5">
        <v>395.2</v>
      </c>
      <c r="AF162" s="5"/>
      <c r="AG162" s="5"/>
      <c r="AH162" s="5"/>
      <c r="AI162" s="5"/>
      <c r="AJ162" s="5"/>
      <c r="AK162" s="5"/>
      <c r="AL162" s="5"/>
      <c r="AM162" s="5"/>
      <c r="AN162" s="5"/>
      <c r="AO162" s="5">
        <v>410.9</v>
      </c>
      <c r="AP162" s="5"/>
      <c r="AQ162" s="5"/>
      <c r="AR162" s="5"/>
      <c r="AS162" s="5"/>
      <c r="AT162" s="5"/>
      <c r="AU162" s="5"/>
      <c r="AV162" s="5"/>
      <c r="AW162" s="5"/>
      <c r="AX162" s="5"/>
    </row>
    <row r="163" spans="1:50" ht="204.75">
      <c r="A163" s="20" t="s">
        <v>250</v>
      </c>
      <c r="B163" s="11" t="s">
        <v>251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0"/>
      <c r="R163" s="11"/>
      <c r="S163" s="11"/>
      <c r="T163" s="12">
        <v>38566.9</v>
      </c>
      <c r="U163" s="12"/>
      <c r="V163" s="12"/>
      <c r="W163" s="12"/>
      <c r="X163" s="12"/>
      <c r="Y163" s="12">
        <v>-16224.7</v>
      </c>
      <c r="Z163" s="12"/>
      <c r="AA163" s="12"/>
      <c r="AB163" s="12"/>
      <c r="AC163" s="12"/>
      <c r="AD163" s="13">
        <f>AD164</f>
        <v>21767.9</v>
      </c>
      <c r="AE163" s="5">
        <v>39698.400000000001</v>
      </c>
      <c r="AF163" s="5"/>
      <c r="AG163" s="5"/>
      <c r="AH163" s="5"/>
      <c r="AI163" s="5"/>
      <c r="AJ163" s="5"/>
      <c r="AK163" s="5"/>
      <c r="AL163" s="5"/>
      <c r="AM163" s="5"/>
      <c r="AN163" s="5"/>
      <c r="AO163" s="5">
        <v>41286.300000000003</v>
      </c>
      <c r="AP163" s="5"/>
      <c r="AQ163" s="5"/>
      <c r="AR163" s="5"/>
      <c r="AS163" s="5"/>
      <c r="AT163" s="5"/>
      <c r="AU163" s="5"/>
      <c r="AV163" s="5"/>
      <c r="AW163" s="5"/>
      <c r="AX163" s="5"/>
    </row>
    <row r="164" spans="1:50" ht="236.25">
      <c r="A164" s="20" t="s">
        <v>252</v>
      </c>
      <c r="B164" s="11" t="s">
        <v>251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0" t="s">
        <v>118</v>
      </c>
      <c r="R164" s="11" t="s">
        <v>169</v>
      </c>
      <c r="S164" s="11" t="s">
        <v>246</v>
      </c>
      <c r="T164" s="12">
        <v>38566.9</v>
      </c>
      <c r="U164" s="12"/>
      <c r="V164" s="12"/>
      <c r="W164" s="12"/>
      <c r="X164" s="12"/>
      <c r="Y164" s="12">
        <v>-16224.7</v>
      </c>
      <c r="Z164" s="12"/>
      <c r="AA164" s="12"/>
      <c r="AB164" s="12"/>
      <c r="AC164" s="12"/>
      <c r="AD164" s="13">
        <v>21767.9</v>
      </c>
      <c r="AE164" s="5">
        <v>39698.400000000001</v>
      </c>
      <c r="AF164" s="5"/>
      <c r="AG164" s="5"/>
      <c r="AH164" s="5"/>
      <c r="AI164" s="5"/>
      <c r="AJ164" s="5"/>
      <c r="AK164" s="5"/>
      <c r="AL164" s="5"/>
      <c r="AM164" s="5"/>
      <c r="AN164" s="5"/>
      <c r="AO164" s="5">
        <v>41286.300000000003</v>
      </c>
      <c r="AP164" s="5"/>
      <c r="AQ164" s="5"/>
      <c r="AR164" s="5"/>
      <c r="AS164" s="5"/>
      <c r="AT164" s="5"/>
      <c r="AU164" s="5"/>
      <c r="AV164" s="5"/>
      <c r="AW164" s="5"/>
      <c r="AX164" s="5"/>
    </row>
    <row r="165" spans="1:50" ht="110.25">
      <c r="A165" s="20" t="s">
        <v>253</v>
      </c>
      <c r="B165" s="11" t="s">
        <v>254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0"/>
      <c r="R165" s="11"/>
      <c r="S165" s="11"/>
      <c r="T165" s="12">
        <v>9240</v>
      </c>
      <c r="U165" s="12"/>
      <c r="V165" s="12"/>
      <c r="W165" s="12"/>
      <c r="X165" s="12"/>
      <c r="Y165" s="12">
        <v>-900.8</v>
      </c>
      <c r="Z165" s="12"/>
      <c r="AA165" s="12"/>
      <c r="AB165" s="12"/>
      <c r="AC165" s="12"/>
      <c r="AD165" s="13">
        <f>AD166+AD167</f>
        <v>8339.2000000000007</v>
      </c>
      <c r="AE165" s="5">
        <v>9591.9</v>
      </c>
      <c r="AF165" s="5"/>
      <c r="AG165" s="5"/>
      <c r="AH165" s="5"/>
      <c r="AI165" s="5"/>
      <c r="AJ165" s="5"/>
      <c r="AK165" s="5"/>
      <c r="AL165" s="5"/>
      <c r="AM165" s="5"/>
      <c r="AN165" s="5"/>
      <c r="AO165" s="5">
        <v>9948.9</v>
      </c>
      <c r="AP165" s="5"/>
      <c r="AQ165" s="5"/>
      <c r="AR165" s="5"/>
      <c r="AS165" s="5"/>
      <c r="AT165" s="5"/>
      <c r="AU165" s="5"/>
      <c r="AV165" s="5"/>
      <c r="AW165" s="5"/>
      <c r="AX165" s="5"/>
    </row>
    <row r="166" spans="1:50" ht="141.75">
      <c r="A166" s="20" t="s">
        <v>255</v>
      </c>
      <c r="B166" s="11" t="s">
        <v>254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0" t="s">
        <v>123</v>
      </c>
      <c r="R166" s="11" t="s">
        <v>169</v>
      </c>
      <c r="S166" s="11" t="s">
        <v>246</v>
      </c>
      <c r="T166" s="12">
        <v>76</v>
      </c>
      <c r="U166" s="12"/>
      <c r="V166" s="12"/>
      <c r="W166" s="12"/>
      <c r="X166" s="12"/>
      <c r="Y166" s="12">
        <v>4</v>
      </c>
      <c r="Z166" s="12"/>
      <c r="AA166" s="12"/>
      <c r="AB166" s="12"/>
      <c r="AC166" s="12"/>
      <c r="AD166" s="13">
        <v>80</v>
      </c>
      <c r="AE166" s="5">
        <v>76</v>
      </c>
      <c r="AF166" s="5"/>
      <c r="AG166" s="5"/>
      <c r="AH166" s="5"/>
      <c r="AI166" s="5"/>
      <c r="AJ166" s="5"/>
      <c r="AK166" s="5"/>
      <c r="AL166" s="5"/>
      <c r="AM166" s="5"/>
      <c r="AN166" s="5"/>
      <c r="AO166" s="5">
        <v>76</v>
      </c>
      <c r="AP166" s="5"/>
      <c r="AQ166" s="5"/>
      <c r="AR166" s="5"/>
      <c r="AS166" s="5"/>
      <c r="AT166" s="5"/>
      <c r="AU166" s="5"/>
      <c r="AV166" s="5"/>
      <c r="AW166" s="5"/>
      <c r="AX166" s="5"/>
    </row>
    <row r="167" spans="1:50" ht="141.75">
      <c r="A167" s="20" t="s">
        <v>256</v>
      </c>
      <c r="B167" s="11" t="s">
        <v>254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0" t="s">
        <v>118</v>
      </c>
      <c r="R167" s="11" t="s">
        <v>169</v>
      </c>
      <c r="S167" s="11" t="s">
        <v>246</v>
      </c>
      <c r="T167" s="12">
        <v>9164</v>
      </c>
      <c r="U167" s="12"/>
      <c r="V167" s="12"/>
      <c r="W167" s="12"/>
      <c r="X167" s="12"/>
      <c r="Y167" s="12">
        <v>-904.8</v>
      </c>
      <c r="Z167" s="12"/>
      <c r="AA167" s="12"/>
      <c r="AB167" s="12"/>
      <c r="AC167" s="12"/>
      <c r="AD167" s="13">
        <v>8259.2000000000007</v>
      </c>
      <c r="AE167" s="5">
        <v>9515.9</v>
      </c>
      <c r="AF167" s="5"/>
      <c r="AG167" s="5"/>
      <c r="AH167" s="5"/>
      <c r="AI167" s="5"/>
      <c r="AJ167" s="5"/>
      <c r="AK167" s="5"/>
      <c r="AL167" s="5"/>
      <c r="AM167" s="5"/>
      <c r="AN167" s="5"/>
      <c r="AO167" s="5">
        <v>9872.9</v>
      </c>
      <c r="AP167" s="5"/>
      <c r="AQ167" s="5"/>
      <c r="AR167" s="5"/>
      <c r="AS167" s="5"/>
      <c r="AT167" s="5"/>
      <c r="AU167" s="5"/>
      <c r="AV167" s="5"/>
      <c r="AW167" s="5"/>
      <c r="AX167" s="5"/>
    </row>
    <row r="168" spans="1:50" ht="94.5">
      <c r="A168" s="20" t="s">
        <v>257</v>
      </c>
      <c r="B168" s="11" t="s">
        <v>258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0"/>
      <c r="R168" s="11"/>
      <c r="S168" s="11"/>
      <c r="T168" s="12">
        <v>22568.7</v>
      </c>
      <c r="U168" s="12"/>
      <c r="V168" s="12"/>
      <c r="W168" s="12"/>
      <c r="X168" s="12"/>
      <c r="Y168" s="12">
        <v>907.3</v>
      </c>
      <c r="Z168" s="12"/>
      <c r="AA168" s="12"/>
      <c r="AB168" s="12"/>
      <c r="AC168" s="12"/>
      <c r="AD168" s="13">
        <f>AD169+AD170</f>
        <v>23475.3</v>
      </c>
      <c r="AE168" s="5">
        <v>23515.200000000001</v>
      </c>
      <c r="AF168" s="5"/>
      <c r="AG168" s="5"/>
      <c r="AH168" s="5"/>
      <c r="AI168" s="5"/>
      <c r="AJ168" s="5"/>
      <c r="AK168" s="5"/>
      <c r="AL168" s="5"/>
      <c r="AM168" s="5"/>
      <c r="AN168" s="5"/>
      <c r="AO168" s="5">
        <v>24461.8</v>
      </c>
      <c r="AP168" s="5"/>
      <c r="AQ168" s="5"/>
      <c r="AR168" s="5"/>
      <c r="AS168" s="5"/>
      <c r="AT168" s="5"/>
      <c r="AU168" s="5"/>
      <c r="AV168" s="5"/>
      <c r="AW168" s="5"/>
      <c r="AX168" s="5"/>
    </row>
    <row r="169" spans="1:50" ht="126">
      <c r="A169" s="20" t="s">
        <v>259</v>
      </c>
      <c r="B169" s="11" t="s">
        <v>258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0" t="s">
        <v>123</v>
      </c>
      <c r="R169" s="11" t="s">
        <v>169</v>
      </c>
      <c r="S169" s="11" t="s">
        <v>246</v>
      </c>
      <c r="T169" s="12">
        <v>14.2</v>
      </c>
      <c r="U169" s="12"/>
      <c r="V169" s="12"/>
      <c r="W169" s="12"/>
      <c r="X169" s="12"/>
      <c r="Y169" s="12">
        <v>-9</v>
      </c>
      <c r="Z169" s="12"/>
      <c r="AA169" s="12"/>
      <c r="AB169" s="12"/>
      <c r="AC169" s="12"/>
      <c r="AD169" s="13">
        <v>4.5999999999999996</v>
      </c>
      <c r="AE169" s="5">
        <v>14.2</v>
      </c>
      <c r="AF169" s="5"/>
      <c r="AG169" s="5"/>
      <c r="AH169" s="5"/>
      <c r="AI169" s="5"/>
      <c r="AJ169" s="5"/>
      <c r="AK169" s="5"/>
      <c r="AL169" s="5"/>
      <c r="AM169" s="5"/>
      <c r="AN169" s="5"/>
      <c r="AO169" s="5">
        <v>14.2</v>
      </c>
      <c r="AP169" s="5"/>
      <c r="AQ169" s="5"/>
      <c r="AR169" s="5"/>
      <c r="AS169" s="5"/>
      <c r="AT169" s="5"/>
      <c r="AU169" s="5"/>
      <c r="AV169" s="5"/>
      <c r="AW169" s="5"/>
      <c r="AX169" s="5"/>
    </row>
    <row r="170" spans="1:50" ht="126">
      <c r="A170" s="20" t="s">
        <v>260</v>
      </c>
      <c r="B170" s="11" t="s">
        <v>258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0" t="s">
        <v>118</v>
      </c>
      <c r="R170" s="11" t="s">
        <v>169</v>
      </c>
      <c r="S170" s="11" t="s">
        <v>246</v>
      </c>
      <c r="T170" s="12">
        <v>22554.5</v>
      </c>
      <c r="U170" s="12"/>
      <c r="V170" s="12"/>
      <c r="W170" s="12"/>
      <c r="X170" s="12"/>
      <c r="Y170" s="12">
        <v>916.3</v>
      </c>
      <c r="Z170" s="12"/>
      <c r="AA170" s="12"/>
      <c r="AB170" s="12"/>
      <c r="AC170" s="12"/>
      <c r="AD170" s="13">
        <v>23470.7</v>
      </c>
      <c r="AE170" s="5">
        <v>23501</v>
      </c>
      <c r="AF170" s="5"/>
      <c r="AG170" s="5"/>
      <c r="AH170" s="5"/>
      <c r="AI170" s="5"/>
      <c r="AJ170" s="5"/>
      <c r="AK170" s="5"/>
      <c r="AL170" s="5"/>
      <c r="AM170" s="5"/>
      <c r="AN170" s="5"/>
      <c r="AO170" s="5">
        <v>24447.599999999999</v>
      </c>
      <c r="AP170" s="5"/>
      <c r="AQ170" s="5"/>
      <c r="AR170" s="5"/>
      <c r="AS170" s="5"/>
      <c r="AT170" s="5"/>
      <c r="AU170" s="5"/>
      <c r="AV170" s="5"/>
      <c r="AW170" s="5"/>
      <c r="AX170" s="5"/>
    </row>
    <row r="171" spans="1:50" ht="141.75">
      <c r="A171" s="20" t="s">
        <v>261</v>
      </c>
      <c r="B171" s="11" t="s">
        <v>262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0"/>
      <c r="R171" s="11"/>
      <c r="S171" s="11"/>
      <c r="T171" s="12">
        <v>5814</v>
      </c>
      <c r="U171" s="12"/>
      <c r="V171" s="12"/>
      <c r="W171" s="12"/>
      <c r="X171" s="12"/>
      <c r="Y171" s="12">
        <v>-391.3</v>
      </c>
      <c r="Z171" s="12"/>
      <c r="AA171" s="12"/>
      <c r="AB171" s="12"/>
      <c r="AC171" s="12"/>
      <c r="AD171" s="13">
        <f>AD172+AD173</f>
        <v>5315.9</v>
      </c>
      <c r="AE171" s="5">
        <v>5814</v>
      </c>
      <c r="AF171" s="5"/>
      <c r="AG171" s="5"/>
      <c r="AH171" s="5"/>
      <c r="AI171" s="5"/>
      <c r="AJ171" s="5"/>
      <c r="AK171" s="5"/>
      <c r="AL171" s="5"/>
      <c r="AM171" s="5"/>
      <c r="AN171" s="5"/>
      <c r="AO171" s="5">
        <v>5814</v>
      </c>
      <c r="AP171" s="5"/>
      <c r="AQ171" s="5"/>
      <c r="AR171" s="5"/>
      <c r="AS171" s="5"/>
      <c r="AT171" s="5"/>
      <c r="AU171" s="5"/>
      <c r="AV171" s="5"/>
      <c r="AW171" s="5"/>
      <c r="AX171" s="5"/>
    </row>
    <row r="172" spans="1:50" ht="173.25">
      <c r="A172" s="20" t="s">
        <v>263</v>
      </c>
      <c r="B172" s="11" t="s">
        <v>262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0" t="s">
        <v>123</v>
      </c>
      <c r="R172" s="11" t="s">
        <v>169</v>
      </c>
      <c r="S172" s="11" t="s">
        <v>246</v>
      </c>
      <c r="T172" s="12">
        <v>114</v>
      </c>
      <c r="U172" s="12"/>
      <c r="V172" s="12"/>
      <c r="W172" s="12"/>
      <c r="X172" s="12"/>
      <c r="Y172" s="12">
        <v>-7.8</v>
      </c>
      <c r="Z172" s="12"/>
      <c r="AA172" s="12"/>
      <c r="AB172" s="12"/>
      <c r="AC172" s="12"/>
      <c r="AD172" s="13">
        <v>103.7</v>
      </c>
      <c r="AE172" s="5">
        <v>114</v>
      </c>
      <c r="AF172" s="5"/>
      <c r="AG172" s="5"/>
      <c r="AH172" s="5"/>
      <c r="AI172" s="5"/>
      <c r="AJ172" s="5"/>
      <c r="AK172" s="5"/>
      <c r="AL172" s="5"/>
      <c r="AM172" s="5"/>
      <c r="AN172" s="5"/>
      <c r="AO172" s="5">
        <v>114</v>
      </c>
      <c r="AP172" s="5"/>
      <c r="AQ172" s="5"/>
      <c r="AR172" s="5"/>
      <c r="AS172" s="5"/>
      <c r="AT172" s="5"/>
      <c r="AU172" s="5"/>
      <c r="AV172" s="5"/>
      <c r="AW172" s="5"/>
      <c r="AX172" s="5"/>
    </row>
    <row r="173" spans="1:50" ht="173.25">
      <c r="A173" s="20" t="s">
        <v>264</v>
      </c>
      <c r="B173" s="11" t="s">
        <v>262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0" t="s">
        <v>118</v>
      </c>
      <c r="R173" s="11" t="s">
        <v>169</v>
      </c>
      <c r="S173" s="11" t="s">
        <v>246</v>
      </c>
      <c r="T173" s="12">
        <v>5700</v>
      </c>
      <c r="U173" s="12"/>
      <c r="V173" s="12"/>
      <c r="W173" s="12"/>
      <c r="X173" s="12"/>
      <c r="Y173" s="12">
        <v>-383.5</v>
      </c>
      <c r="Z173" s="12"/>
      <c r="AA173" s="12"/>
      <c r="AB173" s="12"/>
      <c r="AC173" s="12"/>
      <c r="AD173" s="13">
        <v>5212.2</v>
      </c>
      <c r="AE173" s="5">
        <v>5700</v>
      </c>
      <c r="AF173" s="5"/>
      <c r="AG173" s="5"/>
      <c r="AH173" s="5"/>
      <c r="AI173" s="5"/>
      <c r="AJ173" s="5"/>
      <c r="AK173" s="5"/>
      <c r="AL173" s="5"/>
      <c r="AM173" s="5"/>
      <c r="AN173" s="5"/>
      <c r="AO173" s="5">
        <v>5700</v>
      </c>
      <c r="AP173" s="5"/>
      <c r="AQ173" s="5"/>
      <c r="AR173" s="5"/>
      <c r="AS173" s="5"/>
      <c r="AT173" s="5"/>
      <c r="AU173" s="5"/>
      <c r="AV173" s="5"/>
      <c r="AW173" s="5"/>
      <c r="AX173" s="5"/>
    </row>
    <row r="174" spans="1:50" ht="157.5">
      <c r="A174" s="20" t="s">
        <v>265</v>
      </c>
      <c r="B174" s="11" t="s">
        <v>266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0"/>
      <c r="R174" s="11"/>
      <c r="S174" s="11"/>
      <c r="T174" s="12">
        <v>7012.8</v>
      </c>
      <c r="U174" s="12"/>
      <c r="V174" s="12"/>
      <c r="W174" s="12"/>
      <c r="X174" s="12"/>
      <c r="Y174" s="12">
        <v>-1018</v>
      </c>
      <c r="Z174" s="12"/>
      <c r="AA174" s="12"/>
      <c r="AB174" s="12"/>
      <c r="AC174" s="12"/>
      <c r="AD174" s="13">
        <f>AD175+AD176</f>
        <v>5994.8</v>
      </c>
      <c r="AE174" s="5">
        <v>7293.3</v>
      </c>
      <c r="AF174" s="5"/>
      <c r="AG174" s="5"/>
      <c r="AH174" s="5"/>
      <c r="AI174" s="5"/>
      <c r="AJ174" s="5"/>
      <c r="AK174" s="5"/>
      <c r="AL174" s="5"/>
      <c r="AM174" s="5"/>
      <c r="AN174" s="5"/>
      <c r="AO174" s="5">
        <v>7585</v>
      </c>
      <c r="AP174" s="5"/>
      <c r="AQ174" s="5"/>
      <c r="AR174" s="5"/>
      <c r="AS174" s="5"/>
      <c r="AT174" s="5"/>
      <c r="AU174" s="5"/>
      <c r="AV174" s="5"/>
      <c r="AW174" s="5"/>
      <c r="AX174" s="5"/>
    </row>
    <row r="175" spans="1:50" ht="189">
      <c r="A175" s="20" t="s">
        <v>267</v>
      </c>
      <c r="B175" s="11" t="s">
        <v>266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0" t="s">
        <v>123</v>
      </c>
      <c r="R175" s="11" t="s">
        <v>82</v>
      </c>
      <c r="S175" s="11" t="s">
        <v>82</v>
      </c>
      <c r="T175" s="12">
        <v>2.5</v>
      </c>
      <c r="U175" s="12"/>
      <c r="V175" s="12"/>
      <c r="W175" s="12"/>
      <c r="X175" s="12"/>
      <c r="Y175" s="12">
        <v>-1</v>
      </c>
      <c r="Z175" s="12"/>
      <c r="AA175" s="12"/>
      <c r="AB175" s="12"/>
      <c r="AC175" s="12"/>
      <c r="AD175" s="13">
        <v>1.5</v>
      </c>
      <c r="AE175" s="5">
        <v>2.5</v>
      </c>
      <c r="AF175" s="5"/>
      <c r="AG175" s="5"/>
      <c r="AH175" s="5"/>
      <c r="AI175" s="5"/>
      <c r="AJ175" s="5"/>
      <c r="AK175" s="5"/>
      <c r="AL175" s="5"/>
      <c r="AM175" s="5"/>
      <c r="AN175" s="5"/>
      <c r="AO175" s="5">
        <v>2.5</v>
      </c>
      <c r="AP175" s="5"/>
      <c r="AQ175" s="5"/>
      <c r="AR175" s="5"/>
      <c r="AS175" s="5"/>
      <c r="AT175" s="5"/>
      <c r="AU175" s="5"/>
      <c r="AV175" s="5"/>
      <c r="AW175" s="5"/>
      <c r="AX175" s="5"/>
    </row>
    <row r="176" spans="1:50" ht="189">
      <c r="A176" s="20" t="s">
        <v>268</v>
      </c>
      <c r="B176" s="11" t="s">
        <v>266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0" t="s">
        <v>118</v>
      </c>
      <c r="R176" s="11" t="s">
        <v>82</v>
      </c>
      <c r="S176" s="11" t="s">
        <v>82</v>
      </c>
      <c r="T176" s="12">
        <v>7010.3</v>
      </c>
      <c r="U176" s="12"/>
      <c r="V176" s="12"/>
      <c r="W176" s="12"/>
      <c r="X176" s="12"/>
      <c r="Y176" s="12">
        <v>-1017</v>
      </c>
      <c r="Z176" s="12"/>
      <c r="AA176" s="12"/>
      <c r="AB176" s="12"/>
      <c r="AC176" s="12"/>
      <c r="AD176" s="13">
        <v>5993.3</v>
      </c>
      <c r="AE176" s="5">
        <v>7290.8</v>
      </c>
      <c r="AF176" s="5"/>
      <c r="AG176" s="5"/>
      <c r="AH176" s="5"/>
      <c r="AI176" s="5"/>
      <c r="AJ176" s="5"/>
      <c r="AK176" s="5"/>
      <c r="AL176" s="5"/>
      <c r="AM176" s="5"/>
      <c r="AN176" s="5"/>
      <c r="AO176" s="5">
        <v>7582.5</v>
      </c>
      <c r="AP176" s="5"/>
      <c r="AQ176" s="5"/>
      <c r="AR176" s="5"/>
      <c r="AS176" s="5"/>
      <c r="AT176" s="5"/>
      <c r="AU176" s="5"/>
      <c r="AV176" s="5"/>
      <c r="AW176" s="5"/>
      <c r="AX176" s="5"/>
    </row>
    <row r="177" spans="1:52" ht="126">
      <c r="A177" s="20" t="s">
        <v>269</v>
      </c>
      <c r="B177" s="11" t="s">
        <v>270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0"/>
      <c r="R177" s="11"/>
      <c r="S177" s="11"/>
      <c r="T177" s="12">
        <v>90</v>
      </c>
      <c r="U177" s="12"/>
      <c r="V177" s="12"/>
      <c r="W177" s="12"/>
      <c r="X177" s="12"/>
      <c r="Y177" s="12">
        <v>-30</v>
      </c>
      <c r="Z177" s="12"/>
      <c r="AA177" s="12"/>
      <c r="AB177" s="12"/>
      <c r="AC177" s="12"/>
      <c r="AD177" s="13">
        <f>AD178</f>
        <v>60</v>
      </c>
      <c r="AE177" s="5">
        <v>90</v>
      </c>
      <c r="AF177" s="5"/>
      <c r="AG177" s="5"/>
      <c r="AH177" s="5"/>
      <c r="AI177" s="5"/>
      <c r="AJ177" s="5"/>
      <c r="AK177" s="5"/>
      <c r="AL177" s="5"/>
      <c r="AM177" s="5"/>
      <c r="AN177" s="5"/>
      <c r="AO177" s="5">
        <v>90</v>
      </c>
      <c r="AP177" s="5"/>
      <c r="AQ177" s="5"/>
      <c r="AR177" s="5"/>
      <c r="AS177" s="5"/>
      <c r="AT177" s="5"/>
      <c r="AU177" s="5"/>
      <c r="AV177" s="5"/>
      <c r="AW177" s="5"/>
      <c r="AX177" s="5"/>
    </row>
    <row r="178" spans="1:52" ht="157.5">
      <c r="A178" s="20" t="s">
        <v>271</v>
      </c>
      <c r="B178" s="11" t="s">
        <v>270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0" t="s">
        <v>118</v>
      </c>
      <c r="R178" s="11" t="s">
        <v>169</v>
      </c>
      <c r="S178" s="11" t="s">
        <v>246</v>
      </c>
      <c r="T178" s="12">
        <v>90</v>
      </c>
      <c r="U178" s="12"/>
      <c r="V178" s="12"/>
      <c r="W178" s="12"/>
      <c r="X178" s="12"/>
      <c r="Y178" s="12">
        <v>-30</v>
      </c>
      <c r="Z178" s="12"/>
      <c r="AA178" s="12"/>
      <c r="AB178" s="12"/>
      <c r="AC178" s="12"/>
      <c r="AD178" s="13">
        <v>60</v>
      </c>
      <c r="AE178" s="5">
        <v>90</v>
      </c>
      <c r="AF178" s="5"/>
      <c r="AG178" s="5"/>
      <c r="AH178" s="5"/>
      <c r="AI178" s="5"/>
      <c r="AJ178" s="5"/>
      <c r="AK178" s="5"/>
      <c r="AL178" s="5"/>
      <c r="AM178" s="5"/>
      <c r="AN178" s="5"/>
      <c r="AO178" s="5">
        <v>90</v>
      </c>
      <c r="AP178" s="5"/>
      <c r="AQ178" s="5"/>
      <c r="AR178" s="5"/>
      <c r="AS178" s="5"/>
      <c r="AT178" s="5"/>
      <c r="AU178" s="5"/>
      <c r="AV178" s="5"/>
      <c r="AW178" s="5"/>
      <c r="AX178" s="5"/>
    </row>
    <row r="179" spans="1:52" ht="189">
      <c r="A179" s="20" t="s">
        <v>272</v>
      </c>
      <c r="B179" s="11" t="s">
        <v>273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0"/>
      <c r="R179" s="11"/>
      <c r="S179" s="11"/>
      <c r="T179" s="12">
        <v>12445.5</v>
      </c>
      <c r="U179" s="12"/>
      <c r="V179" s="12"/>
      <c r="W179" s="12"/>
      <c r="X179" s="12"/>
      <c r="Y179" s="12">
        <v>-2523.6</v>
      </c>
      <c r="Z179" s="12"/>
      <c r="AA179" s="12"/>
      <c r="AB179" s="12"/>
      <c r="AC179" s="12"/>
      <c r="AD179" s="13">
        <f>AD180</f>
        <v>9809.5</v>
      </c>
      <c r="AE179" s="5">
        <v>12857.4</v>
      </c>
      <c r="AF179" s="5"/>
      <c r="AG179" s="5"/>
      <c r="AH179" s="5"/>
      <c r="AI179" s="5"/>
      <c r="AJ179" s="5">
        <v>35.9</v>
      </c>
      <c r="AK179" s="5"/>
      <c r="AL179" s="5"/>
      <c r="AM179" s="5"/>
      <c r="AN179" s="5"/>
      <c r="AO179" s="5">
        <v>13016</v>
      </c>
      <c r="AP179" s="5"/>
      <c r="AQ179" s="5"/>
      <c r="AR179" s="5"/>
      <c r="AS179" s="5"/>
      <c r="AT179" s="5">
        <v>35.9</v>
      </c>
      <c r="AU179" s="5"/>
      <c r="AV179" s="5"/>
      <c r="AW179" s="5"/>
      <c r="AX179" s="5"/>
    </row>
    <row r="180" spans="1:52" ht="220.5">
      <c r="A180" s="20" t="s">
        <v>274</v>
      </c>
      <c r="B180" s="11" t="s">
        <v>273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0" t="s">
        <v>118</v>
      </c>
      <c r="R180" s="11" t="s">
        <v>169</v>
      </c>
      <c r="S180" s="11" t="s">
        <v>246</v>
      </c>
      <c r="T180" s="12">
        <v>12445.5</v>
      </c>
      <c r="U180" s="12"/>
      <c r="V180" s="12"/>
      <c r="W180" s="12"/>
      <c r="X180" s="12"/>
      <c r="Y180" s="12">
        <v>-2523.6</v>
      </c>
      <c r="Z180" s="12"/>
      <c r="AA180" s="12"/>
      <c r="AB180" s="12"/>
      <c r="AC180" s="12"/>
      <c r="AD180" s="13">
        <v>9809.5</v>
      </c>
      <c r="AE180" s="5">
        <v>12857.4</v>
      </c>
      <c r="AF180" s="5"/>
      <c r="AG180" s="5"/>
      <c r="AH180" s="5"/>
      <c r="AI180" s="5"/>
      <c r="AJ180" s="5">
        <v>35.9</v>
      </c>
      <c r="AK180" s="5"/>
      <c r="AL180" s="5"/>
      <c r="AM180" s="5"/>
      <c r="AN180" s="5"/>
      <c r="AO180" s="5">
        <v>13016</v>
      </c>
      <c r="AP180" s="5"/>
      <c r="AQ180" s="5"/>
      <c r="AR180" s="5"/>
      <c r="AS180" s="5"/>
      <c r="AT180" s="5">
        <v>35.9</v>
      </c>
      <c r="AU180" s="5"/>
      <c r="AV180" s="5"/>
      <c r="AW180" s="5"/>
      <c r="AX180" s="5"/>
    </row>
    <row r="181" spans="1:52" ht="157.5">
      <c r="A181" s="20" t="s">
        <v>275</v>
      </c>
      <c r="B181" s="11" t="s">
        <v>276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0"/>
      <c r="R181" s="11"/>
      <c r="S181" s="11"/>
      <c r="T181" s="12">
        <v>1533.9</v>
      </c>
      <c r="U181" s="12"/>
      <c r="V181" s="12"/>
      <c r="W181" s="12"/>
      <c r="X181" s="12"/>
      <c r="Y181" s="12">
        <v>-169.7</v>
      </c>
      <c r="Z181" s="12"/>
      <c r="AA181" s="12"/>
      <c r="AB181" s="12"/>
      <c r="AC181" s="12"/>
      <c r="AD181" s="13">
        <f>AD182</f>
        <v>1364.2</v>
      </c>
      <c r="AE181" s="5">
        <v>1480.3</v>
      </c>
      <c r="AF181" s="5"/>
      <c r="AG181" s="5"/>
      <c r="AH181" s="5"/>
      <c r="AI181" s="5"/>
      <c r="AJ181" s="5"/>
      <c r="AK181" s="5"/>
      <c r="AL181" s="5"/>
      <c r="AM181" s="5"/>
      <c r="AN181" s="5"/>
      <c r="AO181" s="5">
        <v>1493.7</v>
      </c>
      <c r="AP181" s="5"/>
      <c r="AQ181" s="5"/>
      <c r="AR181" s="5"/>
      <c r="AS181" s="5"/>
      <c r="AT181" s="5"/>
      <c r="AU181" s="5"/>
      <c r="AV181" s="5"/>
      <c r="AW181" s="5"/>
      <c r="AX181" s="5"/>
    </row>
    <row r="182" spans="1:52" ht="189">
      <c r="A182" s="20" t="s">
        <v>277</v>
      </c>
      <c r="B182" s="11" t="s">
        <v>276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0" t="s">
        <v>123</v>
      </c>
      <c r="R182" s="11" t="s">
        <v>169</v>
      </c>
      <c r="S182" s="11" t="s">
        <v>246</v>
      </c>
      <c r="T182" s="12">
        <v>1533.9</v>
      </c>
      <c r="U182" s="12"/>
      <c r="V182" s="12"/>
      <c r="W182" s="12"/>
      <c r="X182" s="12"/>
      <c r="Y182" s="12">
        <v>-169.7</v>
      </c>
      <c r="Z182" s="12"/>
      <c r="AA182" s="12"/>
      <c r="AB182" s="12"/>
      <c r="AC182" s="12"/>
      <c r="AD182" s="13">
        <v>1364.2</v>
      </c>
      <c r="AE182" s="5">
        <v>1480.3</v>
      </c>
      <c r="AF182" s="5"/>
      <c r="AG182" s="5"/>
      <c r="AH182" s="5"/>
      <c r="AI182" s="5"/>
      <c r="AJ182" s="5"/>
      <c r="AK182" s="5"/>
      <c r="AL182" s="5"/>
      <c r="AM182" s="5"/>
      <c r="AN182" s="5"/>
      <c r="AO182" s="5">
        <v>1493.7</v>
      </c>
      <c r="AP182" s="5"/>
      <c r="AQ182" s="5"/>
      <c r="AR182" s="5"/>
      <c r="AS182" s="5"/>
      <c r="AT182" s="5"/>
      <c r="AU182" s="5"/>
      <c r="AV182" s="5"/>
      <c r="AW182" s="5"/>
      <c r="AX182" s="5"/>
    </row>
    <row r="183" spans="1:52" ht="94.5">
      <c r="A183" s="20" t="s">
        <v>278</v>
      </c>
      <c r="B183" s="11" t="s">
        <v>279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0"/>
      <c r="R183" s="11"/>
      <c r="S183" s="11"/>
      <c r="T183" s="12">
        <v>102259.9</v>
      </c>
      <c r="U183" s="12"/>
      <c r="V183" s="12"/>
      <c r="W183" s="12"/>
      <c r="X183" s="12"/>
      <c r="Y183" s="12">
        <v>12790.1</v>
      </c>
      <c r="Z183" s="12"/>
      <c r="AA183" s="12"/>
      <c r="AB183" s="12"/>
      <c r="AC183" s="12"/>
      <c r="AD183" s="13">
        <f>AD184</f>
        <v>115049.8</v>
      </c>
      <c r="AE183" s="5">
        <v>98687.9</v>
      </c>
      <c r="AF183" s="5"/>
      <c r="AG183" s="5"/>
      <c r="AH183" s="5"/>
      <c r="AI183" s="5"/>
      <c r="AJ183" s="5"/>
      <c r="AK183" s="5"/>
      <c r="AL183" s="5"/>
      <c r="AM183" s="5"/>
      <c r="AN183" s="5"/>
      <c r="AO183" s="5">
        <v>99576.8</v>
      </c>
      <c r="AP183" s="5"/>
      <c r="AQ183" s="5"/>
      <c r="AR183" s="5"/>
      <c r="AS183" s="5"/>
      <c r="AT183" s="5"/>
      <c r="AU183" s="5"/>
      <c r="AV183" s="5"/>
      <c r="AW183" s="5"/>
      <c r="AX183" s="5"/>
    </row>
    <row r="184" spans="1:52" ht="126">
      <c r="A184" s="20" t="s">
        <v>280</v>
      </c>
      <c r="B184" s="11" t="s">
        <v>279</v>
      </c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0" t="s">
        <v>118</v>
      </c>
      <c r="R184" s="11" t="s">
        <v>169</v>
      </c>
      <c r="S184" s="11" t="s">
        <v>246</v>
      </c>
      <c r="T184" s="12">
        <v>102259.9</v>
      </c>
      <c r="U184" s="12"/>
      <c r="V184" s="12"/>
      <c r="W184" s="12"/>
      <c r="X184" s="12"/>
      <c r="Y184" s="12">
        <v>12790.1</v>
      </c>
      <c r="Z184" s="12"/>
      <c r="AA184" s="12"/>
      <c r="AB184" s="12"/>
      <c r="AC184" s="12"/>
      <c r="AD184" s="13">
        <v>115049.8</v>
      </c>
      <c r="AE184" s="5">
        <v>98687.9</v>
      </c>
      <c r="AF184" s="5"/>
      <c r="AG184" s="5"/>
      <c r="AH184" s="5"/>
      <c r="AI184" s="5"/>
      <c r="AJ184" s="5"/>
      <c r="AK184" s="5"/>
      <c r="AL184" s="5"/>
      <c r="AM184" s="5"/>
      <c r="AN184" s="5"/>
      <c r="AO184" s="5">
        <v>99576.8</v>
      </c>
      <c r="AP184" s="5"/>
      <c r="AQ184" s="5"/>
      <c r="AR184" s="5"/>
      <c r="AS184" s="5"/>
      <c r="AT184" s="5"/>
      <c r="AU184" s="5"/>
      <c r="AV184" s="5"/>
      <c r="AW184" s="5"/>
      <c r="AX184" s="5"/>
    </row>
    <row r="185" spans="1:52" ht="126">
      <c r="A185" s="20" t="s">
        <v>281</v>
      </c>
      <c r="B185" s="11" t="s">
        <v>282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0"/>
      <c r="R185" s="11"/>
      <c r="S185" s="11"/>
      <c r="T185" s="12"/>
      <c r="U185" s="12"/>
      <c r="V185" s="12"/>
      <c r="W185" s="12"/>
      <c r="X185" s="12"/>
      <c r="Y185" s="12">
        <v>21176.5</v>
      </c>
      <c r="Z185" s="12"/>
      <c r="AA185" s="12"/>
      <c r="AB185" s="12"/>
      <c r="AC185" s="12"/>
      <c r="AD185" s="13">
        <f>AD186</f>
        <v>21176.1</v>
      </c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</row>
    <row r="186" spans="1:52" ht="157.5">
      <c r="A186" s="20" t="s">
        <v>283</v>
      </c>
      <c r="B186" s="11" t="s">
        <v>282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0" t="s">
        <v>118</v>
      </c>
      <c r="R186" s="11" t="s">
        <v>169</v>
      </c>
      <c r="S186" s="11" t="s">
        <v>246</v>
      </c>
      <c r="T186" s="12"/>
      <c r="U186" s="12"/>
      <c r="V186" s="12"/>
      <c r="W186" s="12"/>
      <c r="X186" s="12"/>
      <c r="Y186" s="12">
        <v>21176.5</v>
      </c>
      <c r="Z186" s="12"/>
      <c r="AA186" s="12"/>
      <c r="AB186" s="12"/>
      <c r="AC186" s="12"/>
      <c r="AD186" s="13">
        <v>21176.1</v>
      </c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</row>
    <row r="187" spans="1:52" ht="78.75">
      <c r="A187" s="19" t="s">
        <v>284</v>
      </c>
      <c r="B187" s="11" t="s">
        <v>285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0"/>
      <c r="R187" s="11"/>
      <c r="S187" s="11"/>
      <c r="T187" s="12">
        <v>2072.1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3">
        <f>AD188</f>
        <v>2071.8000000000002</v>
      </c>
      <c r="AE187" s="5">
        <v>2155</v>
      </c>
      <c r="AF187" s="5"/>
      <c r="AG187" s="5"/>
      <c r="AH187" s="5"/>
      <c r="AI187" s="5"/>
      <c r="AJ187" s="5"/>
      <c r="AK187" s="5"/>
      <c r="AL187" s="5"/>
      <c r="AM187" s="5"/>
      <c r="AN187" s="5"/>
      <c r="AO187" s="5">
        <v>2241.1</v>
      </c>
      <c r="AP187" s="5"/>
      <c r="AQ187" s="5"/>
      <c r="AR187" s="5"/>
      <c r="AS187" s="5"/>
      <c r="AT187" s="5"/>
      <c r="AU187" s="5"/>
      <c r="AV187" s="5"/>
      <c r="AW187" s="5"/>
      <c r="AX187" s="5"/>
    </row>
    <row r="188" spans="1:52" ht="94.5">
      <c r="A188" s="20" t="s">
        <v>286</v>
      </c>
      <c r="B188" s="11" t="s">
        <v>285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0" t="s">
        <v>29</v>
      </c>
      <c r="R188" s="11" t="s">
        <v>82</v>
      </c>
      <c r="S188" s="11" t="s">
        <v>82</v>
      </c>
      <c r="T188" s="12">
        <v>2072.1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3">
        <v>2071.8000000000002</v>
      </c>
      <c r="AE188" s="5">
        <v>2155</v>
      </c>
      <c r="AF188" s="5"/>
      <c r="AG188" s="5"/>
      <c r="AH188" s="5"/>
      <c r="AI188" s="5"/>
      <c r="AJ188" s="5"/>
      <c r="AK188" s="5"/>
      <c r="AL188" s="5"/>
      <c r="AM188" s="5"/>
      <c r="AN188" s="5"/>
      <c r="AO188" s="5">
        <v>2241.1</v>
      </c>
      <c r="AP188" s="5"/>
      <c r="AQ188" s="5"/>
      <c r="AR188" s="5"/>
      <c r="AS188" s="5"/>
      <c r="AT188" s="5"/>
      <c r="AU188" s="5"/>
      <c r="AV188" s="5"/>
      <c r="AW188" s="5"/>
      <c r="AX188" s="5"/>
    </row>
    <row r="189" spans="1:52" ht="47.25">
      <c r="A189" s="19" t="s">
        <v>287</v>
      </c>
      <c r="B189" s="11" t="s">
        <v>288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0"/>
      <c r="R189" s="11"/>
      <c r="S189" s="11"/>
      <c r="T189" s="12">
        <v>64155.6</v>
      </c>
      <c r="U189" s="12">
        <v>49861.2</v>
      </c>
      <c r="V189" s="12">
        <v>14294.4</v>
      </c>
      <c r="W189" s="12"/>
      <c r="X189" s="12"/>
      <c r="Y189" s="12">
        <v>3845.5</v>
      </c>
      <c r="Z189" s="12">
        <v>693.6</v>
      </c>
      <c r="AA189" s="12">
        <v>3151.9</v>
      </c>
      <c r="AB189" s="12"/>
      <c r="AC189" s="12"/>
      <c r="AD189" s="13">
        <f>AD190+AD192+AD194+AD196+AD199+AD202+AD205</f>
        <v>67932.800000000003</v>
      </c>
      <c r="AE189" s="5">
        <v>70146.7</v>
      </c>
      <c r="AF189" s="5">
        <v>53452</v>
      </c>
      <c r="AG189" s="5">
        <v>16694.7</v>
      </c>
      <c r="AH189" s="5"/>
      <c r="AI189" s="5"/>
      <c r="AJ189" s="5"/>
      <c r="AK189" s="5"/>
      <c r="AL189" s="5"/>
      <c r="AM189" s="5"/>
      <c r="AN189" s="5"/>
      <c r="AO189" s="5">
        <v>75851.5</v>
      </c>
      <c r="AP189" s="5">
        <v>57799.199999999997</v>
      </c>
      <c r="AQ189" s="5">
        <v>18052.3</v>
      </c>
      <c r="AR189" s="5"/>
      <c r="AS189" s="5"/>
      <c r="AT189" s="5"/>
      <c r="AU189" s="5"/>
      <c r="AV189" s="5"/>
      <c r="AW189" s="5"/>
      <c r="AX189" s="5"/>
      <c r="AZ189" s="6"/>
    </row>
    <row r="190" spans="1:52" ht="126">
      <c r="A190" s="20" t="s">
        <v>289</v>
      </c>
      <c r="B190" s="11" t="s">
        <v>290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0"/>
      <c r="R190" s="11"/>
      <c r="S190" s="11"/>
      <c r="T190" s="12">
        <v>25415.5</v>
      </c>
      <c r="U190" s="12">
        <v>22111.5</v>
      </c>
      <c r="V190" s="12">
        <v>3304</v>
      </c>
      <c r="W190" s="12"/>
      <c r="X190" s="12"/>
      <c r="Y190" s="12">
        <v>-1213.3</v>
      </c>
      <c r="Z190" s="12">
        <v>-1055.5999999999999</v>
      </c>
      <c r="AA190" s="12">
        <v>-157.69999999999999</v>
      </c>
      <c r="AB190" s="12"/>
      <c r="AC190" s="12"/>
      <c r="AD190" s="13">
        <f>AD191</f>
        <v>24202</v>
      </c>
      <c r="AE190" s="5">
        <v>30599.1</v>
      </c>
      <c r="AF190" s="5">
        <v>25397.3</v>
      </c>
      <c r="AG190" s="5">
        <v>5201.8</v>
      </c>
      <c r="AH190" s="5"/>
      <c r="AI190" s="5"/>
      <c r="AJ190" s="5"/>
      <c r="AK190" s="5"/>
      <c r="AL190" s="5"/>
      <c r="AM190" s="5"/>
      <c r="AN190" s="5"/>
      <c r="AO190" s="5">
        <v>35532.300000000003</v>
      </c>
      <c r="AP190" s="5">
        <v>29491.8</v>
      </c>
      <c r="AQ190" s="5">
        <v>6040.5</v>
      </c>
      <c r="AR190" s="5"/>
      <c r="AS190" s="5"/>
      <c r="AT190" s="5"/>
      <c r="AU190" s="5"/>
      <c r="AV190" s="5"/>
      <c r="AW190" s="5"/>
      <c r="AX190" s="5"/>
    </row>
    <row r="191" spans="1:52" ht="157.5">
      <c r="A191" s="20" t="s">
        <v>291</v>
      </c>
      <c r="B191" s="11" t="s">
        <v>290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0" t="s">
        <v>118</v>
      </c>
      <c r="R191" s="11" t="s">
        <v>169</v>
      </c>
      <c r="S191" s="11" t="s">
        <v>246</v>
      </c>
      <c r="T191" s="12">
        <v>25415.5</v>
      </c>
      <c r="U191" s="12">
        <v>22111.5</v>
      </c>
      <c r="V191" s="12">
        <v>3304</v>
      </c>
      <c r="W191" s="12"/>
      <c r="X191" s="12"/>
      <c r="Y191" s="12">
        <v>-1213.3</v>
      </c>
      <c r="Z191" s="12">
        <v>-1055.5999999999999</v>
      </c>
      <c r="AA191" s="12">
        <v>-157.69999999999999</v>
      </c>
      <c r="AB191" s="12"/>
      <c r="AC191" s="12"/>
      <c r="AD191" s="13">
        <v>24202</v>
      </c>
      <c r="AE191" s="5">
        <v>30599.1</v>
      </c>
      <c r="AF191" s="5">
        <v>25397.3</v>
      </c>
      <c r="AG191" s="5">
        <v>5201.8</v>
      </c>
      <c r="AH191" s="5"/>
      <c r="AI191" s="5"/>
      <c r="AJ191" s="5"/>
      <c r="AK191" s="5"/>
      <c r="AL191" s="5"/>
      <c r="AM191" s="5"/>
      <c r="AN191" s="5"/>
      <c r="AO191" s="5">
        <v>35532.300000000003</v>
      </c>
      <c r="AP191" s="5">
        <v>29491.8</v>
      </c>
      <c r="AQ191" s="5">
        <v>6040.5</v>
      </c>
      <c r="AR191" s="5"/>
      <c r="AS191" s="5"/>
      <c r="AT191" s="5"/>
      <c r="AU191" s="5"/>
      <c r="AV191" s="5"/>
      <c r="AW191" s="5"/>
      <c r="AX191" s="5"/>
    </row>
    <row r="192" spans="1:52" ht="141.75">
      <c r="A192" s="20" t="s">
        <v>292</v>
      </c>
      <c r="B192" s="11" t="s">
        <v>293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0"/>
      <c r="R192" s="11"/>
      <c r="S192" s="11"/>
      <c r="T192" s="12"/>
      <c r="U192" s="12"/>
      <c r="V192" s="12"/>
      <c r="W192" s="12"/>
      <c r="X192" s="12"/>
      <c r="Y192" s="12">
        <v>77</v>
      </c>
      <c r="Z192" s="12">
        <v>67</v>
      </c>
      <c r="AA192" s="12">
        <v>10</v>
      </c>
      <c r="AB192" s="12"/>
      <c r="AC192" s="12"/>
      <c r="AD192" s="13">
        <f>AD193</f>
        <v>76.900000000000006</v>
      </c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</row>
    <row r="193" spans="1:50" ht="173.25">
      <c r="A193" s="20" t="s">
        <v>294</v>
      </c>
      <c r="B193" s="11" t="s">
        <v>293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0" t="s">
        <v>118</v>
      </c>
      <c r="R193" s="11" t="s">
        <v>169</v>
      </c>
      <c r="S193" s="11" t="s">
        <v>246</v>
      </c>
      <c r="T193" s="12"/>
      <c r="U193" s="12"/>
      <c r="V193" s="12"/>
      <c r="W193" s="12"/>
      <c r="X193" s="12"/>
      <c r="Y193" s="12">
        <v>77</v>
      </c>
      <c r="Z193" s="12">
        <v>67</v>
      </c>
      <c r="AA193" s="12">
        <v>10</v>
      </c>
      <c r="AB193" s="12"/>
      <c r="AC193" s="12"/>
      <c r="AD193" s="13">
        <v>76.900000000000006</v>
      </c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</row>
    <row r="194" spans="1:50" ht="94.5">
      <c r="A194" s="20" t="s">
        <v>295</v>
      </c>
      <c r="B194" s="11" t="s">
        <v>296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0"/>
      <c r="R194" s="11"/>
      <c r="S194" s="11"/>
      <c r="T194" s="12">
        <v>27749.7</v>
      </c>
      <c r="U194" s="12">
        <v>27749.7</v>
      </c>
      <c r="V194" s="12"/>
      <c r="W194" s="12"/>
      <c r="X194" s="12"/>
      <c r="Y194" s="12">
        <v>1682.2</v>
      </c>
      <c r="Z194" s="12">
        <v>1682.2</v>
      </c>
      <c r="AA194" s="12"/>
      <c r="AB194" s="12"/>
      <c r="AC194" s="12"/>
      <c r="AD194" s="13">
        <f>AD195</f>
        <v>29431.5</v>
      </c>
      <c r="AE194" s="5">
        <v>28054.7</v>
      </c>
      <c r="AF194" s="5">
        <v>28054.7</v>
      </c>
      <c r="AG194" s="5"/>
      <c r="AH194" s="5"/>
      <c r="AI194" s="5"/>
      <c r="AJ194" s="5"/>
      <c r="AK194" s="5"/>
      <c r="AL194" s="5"/>
      <c r="AM194" s="5"/>
      <c r="AN194" s="5"/>
      <c r="AO194" s="5">
        <v>28307.4</v>
      </c>
      <c r="AP194" s="5">
        <v>28307.4</v>
      </c>
      <c r="AQ194" s="5"/>
      <c r="AR194" s="5"/>
      <c r="AS194" s="5"/>
      <c r="AT194" s="5"/>
      <c r="AU194" s="5"/>
      <c r="AV194" s="5"/>
      <c r="AW194" s="5"/>
      <c r="AX194" s="5"/>
    </row>
    <row r="195" spans="1:50" ht="126">
      <c r="A195" s="20" t="s">
        <v>297</v>
      </c>
      <c r="B195" s="11" t="s">
        <v>296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0" t="s">
        <v>118</v>
      </c>
      <c r="R195" s="11" t="s">
        <v>169</v>
      </c>
      <c r="S195" s="11" t="s">
        <v>246</v>
      </c>
      <c r="T195" s="12">
        <v>27749.7</v>
      </c>
      <c r="U195" s="12">
        <v>27749.7</v>
      </c>
      <c r="V195" s="12"/>
      <c r="W195" s="12"/>
      <c r="X195" s="12"/>
      <c r="Y195" s="12">
        <v>1682.2</v>
      </c>
      <c r="Z195" s="12">
        <v>1682.2</v>
      </c>
      <c r="AA195" s="12"/>
      <c r="AB195" s="12"/>
      <c r="AC195" s="12"/>
      <c r="AD195" s="13">
        <v>29431.5</v>
      </c>
      <c r="AE195" s="5">
        <v>28054.7</v>
      </c>
      <c r="AF195" s="5">
        <v>28054.7</v>
      </c>
      <c r="AG195" s="5"/>
      <c r="AH195" s="5"/>
      <c r="AI195" s="5"/>
      <c r="AJ195" s="5"/>
      <c r="AK195" s="5"/>
      <c r="AL195" s="5"/>
      <c r="AM195" s="5"/>
      <c r="AN195" s="5"/>
      <c r="AO195" s="5">
        <v>28307.4</v>
      </c>
      <c r="AP195" s="5">
        <v>28307.4</v>
      </c>
      <c r="AQ195" s="5"/>
      <c r="AR195" s="5"/>
      <c r="AS195" s="5"/>
      <c r="AT195" s="5"/>
      <c r="AU195" s="5"/>
      <c r="AV195" s="5"/>
      <c r="AW195" s="5"/>
      <c r="AX195" s="5"/>
    </row>
    <row r="196" spans="1:50" ht="110.25">
      <c r="A196" s="20" t="s">
        <v>298</v>
      </c>
      <c r="B196" s="11" t="s">
        <v>299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0"/>
      <c r="R196" s="11"/>
      <c r="S196" s="11"/>
      <c r="T196" s="12">
        <v>4061.4</v>
      </c>
      <c r="U196" s="12"/>
      <c r="V196" s="12">
        <v>4061.4</v>
      </c>
      <c r="W196" s="12"/>
      <c r="X196" s="12"/>
      <c r="Y196" s="12">
        <v>59.8</v>
      </c>
      <c r="Z196" s="12"/>
      <c r="AA196" s="12">
        <v>59.8</v>
      </c>
      <c r="AB196" s="12"/>
      <c r="AC196" s="12"/>
      <c r="AD196" s="13">
        <f>AD197+AD198</f>
        <v>4121</v>
      </c>
      <c r="AE196" s="5">
        <v>4223.8999999999996</v>
      </c>
      <c r="AF196" s="5"/>
      <c r="AG196" s="5">
        <v>4223.8999999999996</v>
      </c>
      <c r="AH196" s="5"/>
      <c r="AI196" s="5"/>
      <c r="AJ196" s="5"/>
      <c r="AK196" s="5"/>
      <c r="AL196" s="5"/>
      <c r="AM196" s="5"/>
      <c r="AN196" s="5"/>
      <c r="AO196" s="5">
        <v>4395.5</v>
      </c>
      <c r="AP196" s="5"/>
      <c r="AQ196" s="5">
        <v>4395.5</v>
      </c>
      <c r="AR196" s="5"/>
      <c r="AS196" s="5"/>
      <c r="AT196" s="5"/>
      <c r="AU196" s="5"/>
      <c r="AV196" s="5"/>
      <c r="AW196" s="5"/>
      <c r="AX196" s="5"/>
    </row>
    <row r="197" spans="1:50" ht="141.75">
      <c r="A197" s="20" t="s">
        <v>300</v>
      </c>
      <c r="B197" s="11" t="s">
        <v>299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0" t="s">
        <v>123</v>
      </c>
      <c r="R197" s="11" t="s">
        <v>169</v>
      </c>
      <c r="S197" s="11" t="s">
        <v>246</v>
      </c>
      <c r="T197" s="12">
        <v>39.1</v>
      </c>
      <c r="U197" s="12"/>
      <c r="V197" s="12">
        <v>39.1</v>
      </c>
      <c r="W197" s="12"/>
      <c r="X197" s="12"/>
      <c r="Y197" s="12">
        <v>0.3</v>
      </c>
      <c r="Z197" s="12"/>
      <c r="AA197" s="12">
        <v>0.3</v>
      </c>
      <c r="AB197" s="12"/>
      <c r="AC197" s="12"/>
      <c r="AD197" s="13">
        <v>39.299999999999997</v>
      </c>
      <c r="AE197" s="5">
        <v>39.1</v>
      </c>
      <c r="AF197" s="5"/>
      <c r="AG197" s="5">
        <v>39.1</v>
      </c>
      <c r="AH197" s="5"/>
      <c r="AI197" s="5"/>
      <c r="AJ197" s="5"/>
      <c r="AK197" s="5"/>
      <c r="AL197" s="5"/>
      <c r="AM197" s="5"/>
      <c r="AN197" s="5"/>
      <c r="AO197" s="5">
        <v>39.1</v>
      </c>
      <c r="AP197" s="5"/>
      <c r="AQ197" s="5">
        <v>39.1</v>
      </c>
      <c r="AR197" s="5"/>
      <c r="AS197" s="5"/>
      <c r="AT197" s="5"/>
      <c r="AU197" s="5"/>
      <c r="AV197" s="5"/>
      <c r="AW197" s="5"/>
      <c r="AX197" s="5"/>
    </row>
    <row r="198" spans="1:50" ht="141.75">
      <c r="A198" s="20" t="s">
        <v>301</v>
      </c>
      <c r="B198" s="11" t="s">
        <v>299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0" t="s">
        <v>118</v>
      </c>
      <c r="R198" s="11" t="s">
        <v>169</v>
      </c>
      <c r="S198" s="11" t="s">
        <v>246</v>
      </c>
      <c r="T198" s="12">
        <v>4022.3</v>
      </c>
      <c r="U198" s="12"/>
      <c r="V198" s="12">
        <v>4022.3</v>
      </c>
      <c r="W198" s="12"/>
      <c r="X198" s="12"/>
      <c r="Y198" s="12">
        <v>59.5</v>
      </c>
      <c r="Z198" s="12"/>
      <c r="AA198" s="12">
        <v>59.5</v>
      </c>
      <c r="AB198" s="12"/>
      <c r="AC198" s="12"/>
      <c r="AD198" s="13">
        <v>4081.7</v>
      </c>
      <c r="AE198" s="5">
        <v>4184.8</v>
      </c>
      <c r="AF198" s="5"/>
      <c r="AG198" s="5">
        <v>4184.8</v>
      </c>
      <c r="AH198" s="5"/>
      <c r="AI198" s="5"/>
      <c r="AJ198" s="5"/>
      <c r="AK198" s="5"/>
      <c r="AL198" s="5"/>
      <c r="AM198" s="5"/>
      <c r="AN198" s="5"/>
      <c r="AO198" s="5">
        <v>4356.3999999999996</v>
      </c>
      <c r="AP198" s="5"/>
      <c r="AQ198" s="5">
        <v>4356.3999999999996</v>
      </c>
      <c r="AR198" s="5"/>
      <c r="AS198" s="5"/>
      <c r="AT198" s="5"/>
      <c r="AU198" s="5"/>
      <c r="AV198" s="5"/>
      <c r="AW198" s="5"/>
      <c r="AX198" s="5"/>
    </row>
    <row r="199" spans="1:50" ht="141.75">
      <c r="A199" s="20" t="s">
        <v>302</v>
      </c>
      <c r="B199" s="11" t="s">
        <v>303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0"/>
      <c r="R199" s="11"/>
      <c r="S199" s="11"/>
      <c r="T199" s="12">
        <v>4972.5</v>
      </c>
      <c r="U199" s="12"/>
      <c r="V199" s="12">
        <v>4972.5</v>
      </c>
      <c r="W199" s="12"/>
      <c r="X199" s="12"/>
      <c r="Y199" s="12">
        <v>1328.2</v>
      </c>
      <c r="Z199" s="12"/>
      <c r="AA199" s="12">
        <v>1328.2</v>
      </c>
      <c r="AB199" s="12"/>
      <c r="AC199" s="12"/>
      <c r="AD199" s="13">
        <f>AD200+AD201</f>
        <v>6300.7</v>
      </c>
      <c r="AE199" s="5">
        <v>5171.2</v>
      </c>
      <c r="AF199" s="5"/>
      <c r="AG199" s="5">
        <v>5171.2</v>
      </c>
      <c r="AH199" s="5"/>
      <c r="AI199" s="5"/>
      <c r="AJ199" s="5"/>
      <c r="AK199" s="5"/>
      <c r="AL199" s="5"/>
      <c r="AM199" s="5"/>
      <c r="AN199" s="5"/>
      <c r="AO199" s="5">
        <v>5378.2</v>
      </c>
      <c r="AP199" s="5"/>
      <c r="AQ199" s="5">
        <v>5378.2</v>
      </c>
      <c r="AR199" s="5"/>
      <c r="AS199" s="5"/>
      <c r="AT199" s="5"/>
      <c r="AU199" s="5"/>
      <c r="AV199" s="5"/>
      <c r="AW199" s="5"/>
      <c r="AX199" s="5"/>
    </row>
    <row r="200" spans="1:50" ht="173.25">
      <c r="A200" s="20" t="s">
        <v>304</v>
      </c>
      <c r="B200" s="11" t="s">
        <v>303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0" t="s">
        <v>123</v>
      </c>
      <c r="R200" s="11" t="s">
        <v>169</v>
      </c>
      <c r="S200" s="11" t="s">
        <v>246</v>
      </c>
      <c r="T200" s="12">
        <v>14.2</v>
      </c>
      <c r="U200" s="12"/>
      <c r="V200" s="12">
        <v>14.2</v>
      </c>
      <c r="W200" s="12"/>
      <c r="X200" s="12"/>
      <c r="Y200" s="12">
        <v>-8.5</v>
      </c>
      <c r="Z200" s="12"/>
      <c r="AA200" s="12">
        <v>-8.5</v>
      </c>
      <c r="AB200" s="12"/>
      <c r="AC200" s="12"/>
      <c r="AD200" s="13">
        <v>5.7</v>
      </c>
      <c r="AE200" s="5">
        <v>14.2</v>
      </c>
      <c r="AF200" s="5"/>
      <c r="AG200" s="5">
        <v>14.2</v>
      </c>
      <c r="AH200" s="5"/>
      <c r="AI200" s="5"/>
      <c r="AJ200" s="5"/>
      <c r="AK200" s="5"/>
      <c r="AL200" s="5"/>
      <c r="AM200" s="5"/>
      <c r="AN200" s="5"/>
      <c r="AO200" s="5">
        <v>14.2</v>
      </c>
      <c r="AP200" s="5"/>
      <c r="AQ200" s="5">
        <v>14.2</v>
      </c>
      <c r="AR200" s="5"/>
      <c r="AS200" s="5"/>
      <c r="AT200" s="5"/>
      <c r="AU200" s="5"/>
      <c r="AV200" s="5"/>
      <c r="AW200" s="5"/>
      <c r="AX200" s="5"/>
    </row>
    <row r="201" spans="1:50" ht="173.25">
      <c r="A201" s="20" t="s">
        <v>305</v>
      </c>
      <c r="B201" s="11" t="s">
        <v>303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0" t="s">
        <v>118</v>
      </c>
      <c r="R201" s="11" t="s">
        <v>169</v>
      </c>
      <c r="S201" s="11" t="s">
        <v>246</v>
      </c>
      <c r="T201" s="12">
        <v>4958.3</v>
      </c>
      <c r="U201" s="12"/>
      <c r="V201" s="12">
        <v>4958.3</v>
      </c>
      <c r="W201" s="12"/>
      <c r="X201" s="12"/>
      <c r="Y201" s="12">
        <v>1336.7</v>
      </c>
      <c r="Z201" s="12"/>
      <c r="AA201" s="12">
        <v>1336.7</v>
      </c>
      <c r="AB201" s="12"/>
      <c r="AC201" s="12"/>
      <c r="AD201" s="13">
        <v>6295</v>
      </c>
      <c r="AE201" s="5">
        <v>5157</v>
      </c>
      <c r="AF201" s="5"/>
      <c r="AG201" s="5">
        <v>5157</v>
      </c>
      <c r="AH201" s="5"/>
      <c r="AI201" s="5"/>
      <c r="AJ201" s="5"/>
      <c r="AK201" s="5"/>
      <c r="AL201" s="5"/>
      <c r="AM201" s="5"/>
      <c r="AN201" s="5"/>
      <c r="AO201" s="5">
        <v>5364</v>
      </c>
      <c r="AP201" s="5"/>
      <c r="AQ201" s="5">
        <v>5364</v>
      </c>
      <c r="AR201" s="5"/>
      <c r="AS201" s="5"/>
      <c r="AT201" s="5"/>
      <c r="AU201" s="5"/>
      <c r="AV201" s="5"/>
      <c r="AW201" s="5"/>
      <c r="AX201" s="5"/>
    </row>
    <row r="202" spans="1:50" ht="126">
      <c r="A202" s="20" t="s">
        <v>306</v>
      </c>
      <c r="B202" s="11" t="s">
        <v>307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0"/>
      <c r="R202" s="11"/>
      <c r="S202" s="11"/>
      <c r="T202" s="12">
        <v>1575.3</v>
      </c>
      <c r="U202" s="12"/>
      <c r="V202" s="12">
        <v>1575.3</v>
      </c>
      <c r="W202" s="12"/>
      <c r="X202" s="12"/>
      <c r="Y202" s="12">
        <v>1991.1</v>
      </c>
      <c r="Z202" s="12"/>
      <c r="AA202" s="12">
        <v>1991.1</v>
      </c>
      <c r="AB202" s="12"/>
      <c r="AC202" s="12"/>
      <c r="AD202" s="13">
        <f>AD203+AD204</f>
        <v>3566.3999999999996</v>
      </c>
      <c r="AE202" s="5">
        <v>1638.9</v>
      </c>
      <c r="AF202" s="5"/>
      <c r="AG202" s="5">
        <v>1638.9</v>
      </c>
      <c r="AH202" s="5"/>
      <c r="AI202" s="5"/>
      <c r="AJ202" s="5"/>
      <c r="AK202" s="5"/>
      <c r="AL202" s="5"/>
      <c r="AM202" s="5"/>
      <c r="AN202" s="5"/>
      <c r="AO202" s="5">
        <v>1705.1</v>
      </c>
      <c r="AP202" s="5"/>
      <c r="AQ202" s="5">
        <v>1705.1</v>
      </c>
      <c r="AR202" s="5"/>
      <c r="AS202" s="5"/>
      <c r="AT202" s="5"/>
      <c r="AU202" s="5"/>
      <c r="AV202" s="5"/>
      <c r="AW202" s="5"/>
      <c r="AX202" s="5"/>
    </row>
    <row r="203" spans="1:50" ht="157.5">
      <c r="A203" s="20" t="s">
        <v>308</v>
      </c>
      <c r="B203" s="11" t="s">
        <v>307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0" t="s">
        <v>123</v>
      </c>
      <c r="R203" s="11" t="s">
        <v>169</v>
      </c>
      <c r="S203" s="11" t="s">
        <v>246</v>
      </c>
      <c r="T203" s="12">
        <v>15.1</v>
      </c>
      <c r="U203" s="12"/>
      <c r="V203" s="12">
        <v>15.1</v>
      </c>
      <c r="W203" s="12"/>
      <c r="X203" s="12"/>
      <c r="Y203" s="12">
        <v>18.600000000000001</v>
      </c>
      <c r="Z203" s="12"/>
      <c r="AA203" s="12">
        <v>18.600000000000001</v>
      </c>
      <c r="AB203" s="12"/>
      <c r="AC203" s="12"/>
      <c r="AD203" s="13">
        <v>33.700000000000003</v>
      </c>
      <c r="AE203" s="5">
        <v>15.1</v>
      </c>
      <c r="AF203" s="5"/>
      <c r="AG203" s="5">
        <v>15.1</v>
      </c>
      <c r="AH203" s="5"/>
      <c r="AI203" s="5"/>
      <c r="AJ203" s="5"/>
      <c r="AK203" s="5"/>
      <c r="AL203" s="5"/>
      <c r="AM203" s="5"/>
      <c r="AN203" s="5"/>
      <c r="AO203" s="5">
        <v>15.1</v>
      </c>
      <c r="AP203" s="5"/>
      <c r="AQ203" s="5">
        <v>15.1</v>
      </c>
      <c r="AR203" s="5"/>
      <c r="AS203" s="5"/>
      <c r="AT203" s="5"/>
      <c r="AU203" s="5"/>
      <c r="AV203" s="5"/>
      <c r="AW203" s="5"/>
      <c r="AX203" s="5"/>
    </row>
    <row r="204" spans="1:50" ht="157.5">
      <c r="A204" s="20" t="s">
        <v>309</v>
      </c>
      <c r="B204" s="11" t="s">
        <v>307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0" t="s">
        <v>118</v>
      </c>
      <c r="R204" s="11" t="s">
        <v>169</v>
      </c>
      <c r="S204" s="11" t="s">
        <v>246</v>
      </c>
      <c r="T204" s="12">
        <v>1560.2</v>
      </c>
      <c r="U204" s="12"/>
      <c r="V204" s="12">
        <v>1560.2</v>
      </c>
      <c r="W204" s="12"/>
      <c r="X204" s="12"/>
      <c r="Y204" s="12">
        <v>1972.5</v>
      </c>
      <c r="Z204" s="12"/>
      <c r="AA204" s="12">
        <v>1972.5</v>
      </c>
      <c r="AB204" s="12"/>
      <c r="AC204" s="12"/>
      <c r="AD204" s="13">
        <v>3532.7</v>
      </c>
      <c r="AE204" s="5">
        <v>1623.8</v>
      </c>
      <c r="AF204" s="5"/>
      <c r="AG204" s="5">
        <v>1623.8</v>
      </c>
      <c r="AH204" s="5"/>
      <c r="AI204" s="5"/>
      <c r="AJ204" s="5"/>
      <c r="AK204" s="5"/>
      <c r="AL204" s="5"/>
      <c r="AM204" s="5"/>
      <c r="AN204" s="5"/>
      <c r="AO204" s="5">
        <v>1690</v>
      </c>
      <c r="AP204" s="5"/>
      <c r="AQ204" s="5">
        <v>1690</v>
      </c>
      <c r="AR204" s="5"/>
      <c r="AS204" s="5"/>
      <c r="AT204" s="5"/>
      <c r="AU204" s="5"/>
      <c r="AV204" s="5"/>
      <c r="AW204" s="5"/>
      <c r="AX204" s="5"/>
    </row>
    <row r="205" spans="1:50" ht="220.5">
      <c r="A205" s="20" t="s">
        <v>310</v>
      </c>
      <c r="B205" s="11" t="s">
        <v>311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0"/>
      <c r="R205" s="11"/>
      <c r="S205" s="11"/>
      <c r="T205" s="12">
        <v>381.2</v>
      </c>
      <c r="U205" s="12"/>
      <c r="V205" s="12">
        <v>381.2</v>
      </c>
      <c r="W205" s="12"/>
      <c r="X205" s="12"/>
      <c r="Y205" s="12">
        <v>-79.5</v>
      </c>
      <c r="Z205" s="12"/>
      <c r="AA205" s="12">
        <v>-79.5</v>
      </c>
      <c r="AB205" s="12"/>
      <c r="AC205" s="12"/>
      <c r="AD205" s="13">
        <f>AD206</f>
        <v>234.3</v>
      </c>
      <c r="AE205" s="5">
        <v>458.9</v>
      </c>
      <c r="AF205" s="5"/>
      <c r="AG205" s="5">
        <v>458.9</v>
      </c>
      <c r="AH205" s="5"/>
      <c r="AI205" s="5"/>
      <c r="AJ205" s="5"/>
      <c r="AK205" s="5"/>
      <c r="AL205" s="5"/>
      <c r="AM205" s="5"/>
      <c r="AN205" s="5"/>
      <c r="AO205" s="5">
        <v>533</v>
      </c>
      <c r="AP205" s="5"/>
      <c r="AQ205" s="5">
        <v>533</v>
      </c>
      <c r="AR205" s="5"/>
      <c r="AS205" s="5"/>
      <c r="AT205" s="5"/>
      <c r="AU205" s="5"/>
      <c r="AV205" s="5"/>
      <c r="AW205" s="5"/>
      <c r="AX205" s="5"/>
    </row>
    <row r="206" spans="1:50" ht="252">
      <c r="A206" s="20" t="s">
        <v>312</v>
      </c>
      <c r="B206" s="11" t="s">
        <v>311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0" t="s">
        <v>123</v>
      </c>
      <c r="R206" s="11" t="s">
        <v>169</v>
      </c>
      <c r="S206" s="11" t="s">
        <v>246</v>
      </c>
      <c r="T206" s="12">
        <v>381.2</v>
      </c>
      <c r="U206" s="12"/>
      <c r="V206" s="12">
        <v>381.2</v>
      </c>
      <c r="W206" s="12"/>
      <c r="X206" s="12"/>
      <c r="Y206" s="12">
        <v>-79.5</v>
      </c>
      <c r="Z206" s="12"/>
      <c r="AA206" s="12">
        <v>-79.5</v>
      </c>
      <c r="AB206" s="12"/>
      <c r="AC206" s="12"/>
      <c r="AD206" s="13">
        <v>234.3</v>
      </c>
      <c r="AE206" s="5">
        <v>458.9</v>
      </c>
      <c r="AF206" s="5"/>
      <c r="AG206" s="5">
        <v>458.9</v>
      </c>
      <c r="AH206" s="5"/>
      <c r="AI206" s="5"/>
      <c r="AJ206" s="5"/>
      <c r="AK206" s="5"/>
      <c r="AL206" s="5"/>
      <c r="AM206" s="5"/>
      <c r="AN206" s="5"/>
      <c r="AO206" s="5">
        <v>533</v>
      </c>
      <c r="AP206" s="5"/>
      <c r="AQ206" s="5">
        <v>533</v>
      </c>
      <c r="AR206" s="5"/>
      <c r="AS206" s="5"/>
      <c r="AT206" s="5"/>
      <c r="AU206" s="5"/>
      <c r="AV206" s="5"/>
      <c r="AW206" s="5"/>
      <c r="AX206" s="5"/>
    </row>
    <row r="207" spans="1:50" ht="15.75">
      <c r="A207" s="19" t="s">
        <v>313</v>
      </c>
      <c r="B207" s="11" t="s">
        <v>314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0"/>
      <c r="R207" s="11"/>
      <c r="S207" s="11"/>
      <c r="T207" s="12">
        <v>70931.399999999994</v>
      </c>
      <c r="U207" s="12"/>
      <c r="V207" s="12">
        <v>18392.8</v>
      </c>
      <c r="W207" s="12"/>
      <c r="X207" s="12"/>
      <c r="Y207" s="12">
        <v>8589.9</v>
      </c>
      <c r="Z207" s="12"/>
      <c r="AA207" s="12">
        <v>351.3</v>
      </c>
      <c r="AB207" s="12"/>
      <c r="AC207" s="12"/>
      <c r="AD207" s="13">
        <f>AD208+AD210+AD212+AD214</f>
        <v>79509.8</v>
      </c>
      <c r="AE207" s="5">
        <v>71052.7</v>
      </c>
      <c r="AF207" s="5"/>
      <c r="AG207" s="5">
        <v>18392.8</v>
      </c>
      <c r="AH207" s="5"/>
      <c r="AI207" s="5"/>
      <c r="AJ207" s="5">
        <v>4.8</v>
      </c>
      <c r="AK207" s="5"/>
      <c r="AL207" s="5"/>
      <c r="AM207" s="5"/>
      <c r="AN207" s="5"/>
      <c r="AO207" s="5">
        <v>71105.8</v>
      </c>
      <c r="AP207" s="5"/>
      <c r="AQ207" s="5">
        <v>18392.8</v>
      </c>
      <c r="AR207" s="5"/>
      <c r="AS207" s="5"/>
      <c r="AT207" s="5">
        <v>2.9</v>
      </c>
      <c r="AU207" s="5"/>
      <c r="AV207" s="5"/>
      <c r="AW207" s="5"/>
      <c r="AX207" s="5"/>
    </row>
    <row r="208" spans="1:50" ht="78.75">
      <c r="A208" s="19" t="s">
        <v>315</v>
      </c>
      <c r="B208" s="11" t="s">
        <v>316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0"/>
      <c r="R208" s="11"/>
      <c r="S208" s="11"/>
      <c r="T208" s="12">
        <v>1636.4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3">
        <f>AD209</f>
        <v>1636.4</v>
      </c>
      <c r="AE208" s="5">
        <v>1757.7</v>
      </c>
      <c r="AF208" s="5"/>
      <c r="AG208" s="5"/>
      <c r="AH208" s="5"/>
      <c r="AI208" s="5"/>
      <c r="AJ208" s="5"/>
      <c r="AK208" s="5"/>
      <c r="AL208" s="5"/>
      <c r="AM208" s="5"/>
      <c r="AN208" s="5"/>
      <c r="AO208" s="5">
        <v>1809</v>
      </c>
      <c r="AP208" s="5"/>
      <c r="AQ208" s="5"/>
      <c r="AR208" s="5"/>
      <c r="AS208" s="5"/>
      <c r="AT208" s="5"/>
      <c r="AU208" s="5"/>
      <c r="AV208" s="5"/>
      <c r="AW208" s="5"/>
      <c r="AX208" s="5"/>
    </row>
    <row r="209" spans="1:50" ht="94.5">
      <c r="A209" s="19" t="s">
        <v>317</v>
      </c>
      <c r="B209" s="11" t="s">
        <v>316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0" t="s">
        <v>29</v>
      </c>
      <c r="R209" s="11" t="s">
        <v>169</v>
      </c>
      <c r="S209" s="11" t="s">
        <v>31</v>
      </c>
      <c r="T209" s="12">
        <v>1636.4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3">
        <v>1636.4</v>
      </c>
      <c r="AE209" s="5">
        <v>1757.7</v>
      </c>
      <c r="AF209" s="5"/>
      <c r="AG209" s="5"/>
      <c r="AH209" s="5"/>
      <c r="AI209" s="5"/>
      <c r="AJ209" s="5"/>
      <c r="AK209" s="5"/>
      <c r="AL209" s="5"/>
      <c r="AM209" s="5"/>
      <c r="AN209" s="5"/>
      <c r="AO209" s="5">
        <v>1809</v>
      </c>
      <c r="AP209" s="5"/>
      <c r="AQ209" s="5"/>
      <c r="AR209" s="5"/>
      <c r="AS209" s="5"/>
      <c r="AT209" s="5"/>
      <c r="AU209" s="5"/>
      <c r="AV209" s="5"/>
      <c r="AW209" s="5"/>
      <c r="AX209" s="5"/>
    </row>
    <row r="210" spans="1:50" ht="126">
      <c r="A210" s="20" t="s">
        <v>319</v>
      </c>
      <c r="B210" s="11" t="s">
        <v>320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0"/>
      <c r="R210" s="11"/>
      <c r="S210" s="11"/>
      <c r="T210" s="12">
        <v>50344</v>
      </c>
      <c r="U210" s="12"/>
      <c r="V210" s="12"/>
      <c r="W210" s="12"/>
      <c r="X210" s="12"/>
      <c r="Y210" s="12">
        <v>8601.9</v>
      </c>
      <c r="Z210" s="12"/>
      <c r="AA210" s="12"/>
      <c r="AB210" s="12"/>
      <c r="AC210" s="12"/>
      <c r="AD210" s="13">
        <f>AD211</f>
        <v>58945.9</v>
      </c>
      <c r="AE210" s="5">
        <v>50344</v>
      </c>
      <c r="AF210" s="5"/>
      <c r="AG210" s="5"/>
      <c r="AH210" s="5"/>
      <c r="AI210" s="5"/>
      <c r="AJ210" s="5"/>
      <c r="AK210" s="5"/>
      <c r="AL210" s="5"/>
      <c r="AM210" s="5"/>
      <c r="AN210" s="5"/>
      <c r="AO210" s="5">
        <v>50344</v>
      </c>
      <c r="AP210" s="5"/>
      <c r="AQ210" s="5"/>
      <c r="AR210" s="5"/>
      <c r="AS210" s="5"/>
      <c r="AT210" s="5"/>
      <c r="AU210" s="5"/>
      <c r="AV210" s="5"/>
      <c r="AW210" s="5"/>
      <c r="AX210" s="5"/>
    </row>
    <row r="211" spans="1:50" ht="141.75">
      <c r="A211" s="20" t="s">
        <v>321</v>
      </c>
      <c r="B211" s="11" t="s">
        <v>320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0" t="s">
        <v>29</v>
      </c>
      <c r="R211" s="11" t="s">
        <v>169</v>
      </c>
      <c r="S211" s="11" t="s">
        <v>31</v>
      </c>
      <c r="T211" s="12">
        <v>50344</v>
      </c>
      <c r="U211" s="12"/>
      <c r="V211" s="12"/>
      <c r="W211" s="12"/>
      <c r="X211" s="12"/>
      <c r="Y211" s="12">
        <v>8601.9</v>
      </c>
      <c r="Z211" s="12"/>
      <c r="AA211" s="12"/>
      <c r="AB211" s="12"/>
      <c r="AC211" s="12"/>
      <c r="AD211" s="13">
        <v>58945.9</v>
      </c>
      <c r="AE211" s="5">
        <v>50344</v>
      </c>
      <c r="AF211" s="5"/>
      <c r="AG211" s="5"/>
      <c r="AH211" s="5"/>
      <c r="AI211" s="5"/>
      <c r="AJ211" s="5"/>
      <c r="AK211" s="5"/>
      <c r="AL211" s="5"/>
      <c r="AM211" s="5"/>
      <c r="AN211" s="5"/>
      <c r="AO211" s="5">
        <v>50344</v>
      </c>
      <c r="AP211" s="5"/>
      <c r="AQ211" s="5"/>
      <c r="AR211" s="5"/>
      <c r="AS211" s="5"/>
      <c r="AT211" s="5"/>
      <c r="AU211" s="5"/>
      <c r="AV211" s="5"/>
      <c r="AW211" s="5"/>
      <c r="AX211" s="5"/>
    </row>
    <row r="212" spans="1:50" ht="94.5">
      <c r="A212" s="20" t="s">
        <v>322</v>
      </c>
      <c r="B212" s="11" t="s">
        <v>323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0"/>
      <c r="R212" s="11"/>
      <c r="S212" s="11"/>
      <c r="T212" s="12">
        <v>358.2</v>
      </c>
      <c r="U212" s="12"/>
      <c r="V212" s="12"/>
      <c r="W212" s="12"/>
      <c r="X212" s="12"/>
      <c r="Y212" s="12">
        <v>-163.30000000000001</v>
      </c>
      <c r="Z212" s="12"/>
      <c r="AA212" s="12"/>
      <c r="AB212" s="12"/>
      <c r="AC212" s="12"/>
      <c r="AD212" s="13">
        <f>AD213</f>
        <v>183.4</v>
      </c>
      <c r="AE212" s="5">
        <v>358.2</v>
      </c>
      <c r="AF212" s="5"/>
      <c r="AG212" s="5"/>
      <c r="AH212" s="5"/>
      <c r="AI212" s="5"/>
      <c r="AJ212" s="5">
        <v>4.8</v>
      </c>
      <c r="AK212" s="5"/>
      <c r="AL212" s="5"/>
      <c r="AM212" s="5"/>
      <c r="AN212" s="5"/>
      <c r="AO212" s="5">
        <v>360</v>
      </c>
      <c r="AP212" s="5"/>
      <c r="AQ212" s="5"/>
      <c r="AR212" s="5"/>
      <c r="AS212" s="5"/>
      <c r="AT212" s="5">
        <v>2.9</v>
      </c>
      <c r="AU212" s="5"/>
      <c r="AV212" s="5"/>
      <c r="AW212" s="5"/>
      <c r="AX212" s="5"/>
    </row>
    <row r="213" spans="1:50" ht="110.25">
      <c r="A213" s="20" t="s">
        <v>324</v>
      </c>
      <c r="B213" s="11" t="s">
        <v>323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0" t="s">
        <v>29</v>
      </c>
      <c r="R213" s="11" t="s">
        <v>30</v>
      </c>
      <c r="S213" s="11" t="s">
        <v>30</v>
      </c>
      <c r="T213" s="12">
        <v>358.2</v>
      </c>
      <c r="U213" s="12"/>
      <c r="V213" s="12"/>
      <c r="W213" s="12"/>
      <c r="X213" s="12"/>
      <c r="Y213" s="12">
        <v>-163.30000000000001</v>
      </c>
      <c r="Z213" s="12"/>
      <c r="AA213" s="12"/>
      <c r="AB213" s="12"/>
      <c r="AC213" s="12"/>
      <c r="AD213" s="13">
        <v>183.4</v>
      </c>
      <c r="AE213" s="5">
        <v>358.2</v>
      </c>
      <c r="AF213" s="5"/>
      <c r="AG213" s="5"/>
      <c r="AH213" s="5"/>
      <c r="AI213" s="5"/>
      <c r="AJ213" s="5">
        <v>4.8</v>
      </c>
      <c r="AK213" s="5"/>
      <c r="AL213" s="5"/>
      <c r="AM213" s="5"/>
      <c r="AN213" s="5"/>
      <c r="AO213" s="5">
        <v>360</v>
      </c>
      <c r="AP213" s="5"/>
      <c r="AQ213" s="5"/>
      <c r="AR213" s="5"/>
      <c r="AS213" s="5"/>
      <c r="AT213" s="5">
        <v>2.9</v>
      </c>
      <c r="AU213" s="5"/>
      <c r="AV213" s="5"/>
      <c r="AW213" s="5"/>
      <c r="AX213" s="5"/>
    </row>
    <row r="214" spans="1:50" ht="31.5">
      <c r="A214" s="19" t="s">
        <v>325</v>
      </c>
      <c r="B214" s="11" t="s">
        <v>326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0"/>
      <c r="R214" s="11"/>
      <c r="S214" s="11"/>
      <c r="T214" s="12">
        <v>18392.8</v>
      </c>
      <c r="U214" s="12"/>
      <c r="V214" s="12">
        <v>18392.8</v>
      </c>
      <c r="W214" s="12"/>
      <c r="X214" s="12"/>
      <c r="Y214" s="12">
        <v>351.3</v>
      </c>
      <c r="Z214" s="12"/>
      <c r="AA214" s="12">
        <v>351.3</v>
      </c>
      <c r="AB214" s="12"/>
      <c r="AC214" s="12"/>
      <c r="AD214" s="13">
        <f>AD215</f>
        <v>18744.099999999999</v>
      </c>
      <c r="AE214" s="5">
        <v>18392.8</v>
      </c>
      <c r="AF214" s="5"/>
      <c r="AG214" s="5">
        <v>18392.8</v>
      </c>
      <c r="AH214" s="5"/>
      <c r="AI214" s="5"/>
      <c r="AJ214" s="5"/>
      <c r="AK214" s="5"/>
      <c r="AL214" s="5"/>
      <c r="AM214" s="5"/>
      <c r="AN214" s="5"/>
      <c r="AO214" s="5">
        <v>18392.8</v>
      </c>
      <c r="AP214" s="5"/>
      <c r="AQ214" s="5">
        <v>18392.8</v>
      </c>
      <c r="AR214" s="5"/>
      <c r="AS214" s="5"/>
      <c r="AT214" s="5"/>
      <c r="AU214" s="5"/>
      <c r="AV214" s="5"/>
      <c r="AW214" s="5"/>
      <c r="AX214" s="5"/>
    </row>
    <row r="215" spans="1:50" ht="126">
      <c r="A215" s="20" t="s">
        <v>327</v>
      </c>
      <c r="B215" s="11" t="s">
        <v>328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0"/>
      <c r="R215" s="11"/>
      <c r="S215" s="11"/>
      <c r="T215" s="12">
        <v>18392.8</v>
      </c>
      <c r="U215" s="12"/>
      <c r="V215" s="12">
        <v>18392.8</v>
      </c>
      <c r="W215" s="12"/>
      <c r="X215" s="12"/>
      <c r="Y215" s="12">
        <v>351.3</v>
      </c>
      <c r="Z215" s="12"/>
      <c r="AA215" s="12">
        <v>351.3</v>
      </c>
      <c r="AB215" s="12"/>
      <c r="AC215" s="12"/>
      <c r="AD215" s="13">
        <f>AD216</f>
        <v>18744.099999999999</v>
      </c>
      <c r="AE215" s="5">
        <v>18392.8</v>
      </c>
      <c r="AF215" s="5"/>
      <c r="AG215" s="5">
        <v>18392.8</v>
      </c>
      <c r="AH215" s="5"/>
      <c r="AI215" s="5"/>
      <c r="AJ215" s="5"/>
      <c r="AK215" s="5"/>
      <c r="AL215" s="5"/>
      <c r="AM215" s="5"/>
      <c r="AN215" s="5"/>
      <c r="AO215" s="5">
        <v>18392.8</v>
      </c>
      <c r="AP215" s="5"/>
      <c r="AQ215" s="5">
        <v>18392.8</v>
      </c>
      <c r="AR215" s="5"/>
      <c r="AS215" s="5"/>
      <c r="AT215" s="5"/>
      <c r="AU215" s="5"/>
      <c r="AV215" s="5"/>
      <c r="AW215" s="5"/>
      <c r="AX215" s="5"/>
    </row>
    <row r="216" spans="1:50" ht="141.75">
      <c r="A216" s="20" t="s">
        <v>329</v>
      </c>
      <c r="B216" s="11" t="s">
        <v>328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0" t="s">
        <v>29</v>
      </c>
      <c r="R216" s="11" t="s">
        <v>169</v>
      </c>
      <c r="S216" s="11" t="s">
        <v>31</v>
      </c>
      <c r="T216" s="12">
        <v>18392.8</v>
      </c>
      <c r="U216" s="12"/>
      <c r="V216" s="12">
        <v>18392.8</v>
      </c>
      <c r="W216" s="12"/>
      <c r="X216" s="12"/>
      <c r="Y216" s="12">
        <v>351.3</v>
      </c>
      <c r="Z216" s="12"/>
      <c r="AA216" s="12">
        <v>351.3</v>
      </c>
      <c r="AB216" s="12"/>
      <c r="AC216" s="12"/>
      <c r="AD216" s="13">
        <v>18744.099999999999</v>
      </c>
      <c r="AE216" s="5">
        <v>18392.8</v>
      </c>
      <c r="AF216" s="5"/>
      <c r="AG216" s="5">
        <v>18392.8</v>
      </c>
      <c r="AH216" s="5"/>
      <c r="AI216" s="5"/>
      <c r="AJ216" s="5"/>
      <c r="AK216" s="5"/>
      <c r="AL216" s="5"/>
      <c r="AM216" s="5"/>
      <c r="AN216" s="5"/>
      <c r="AO216" s="5">
        <v>18392.8</v>
      </c>
      <c r="AP216" s="5"/>
      <c r="AQ216" s="5">
        <v>18392.8</v>
      </c>
      <c r="AR216" s="5"/>
      <c r="AS216" s="5"/>
      <c r="AT216" s="5"/>
      <c r="AU216" s="5"/>
      <c r="AV216" s="5"/>
      <c r="AW216" s="5"/>
      <c r="AX216" s="5"/>
    </row>
    <row r="217" spans="1:50" ht="31.5">
      <c r="A217" s="19" t="s">
        <v>330</v>
      </c>
      <c r="B217" s="11" t="s">
        <v>331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0"/>
      <c r="R217" s="11"/>
      <c r="S217" s="11"/>
      <c r="T217" s="12">
        <v>330.9</v>
      </c>
      <c r="U217" s="12"/>
      <c r="V217" s="12"/>
      <c r="W217" s="12"/>
      <c r="X217" s="12"/>
      <c r="Y217" s="12">
        <v>-314.3</v>
      </c>
      <c r="Z217" s="12"/>
      <c r="AA217" s="12"/>
      <c r="AB217" s="12"/>
      <c r="AC217" s="12"/>
      <c r="AD217" s="13">
        <f>AD218</f>
        <v>13.299999999999999</v>
      </c>
      <c r="AE217" s="5">
        <v>18</v>
      </c>
      <c r="AF217" s="5"/>
      <c r="AG217" s="5"/>
      <c r="AH217" s="5"/>
      <c r="AI217" s="5"/>
      <c r="AJ217" s="5"/>
      <c r="AK217" s="5"/>
      <c r="AL217" s="5"/>
      <c r="AM217" s="5"/>
      <c r="AN217" s="5"/>
      <c r="AO217" s="5">
        <v>18</v>
      </c>
      <c r="AP217" s="5"/>
      <c r="AQ217" s="5"/>
      <c r="AR217" s="5"/>
      <c r="AS217" s="5"/>
      <c r="AT217" s="5"/>
      <c r="AU217" s="5"/>
      <c r="AV217" s="5"/>
      <c r="AW217" s="5"/>
      <c r="AX217" s="5"/>
    </row>
    <row r="218" spans="1:50" ht="31.5">
      <c r="A218" s="19" t="s">
        <v>332</v>
      </c>
      <c r="B218" s="11" t="s">
        <v>333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0"/>
      <c r="R218" s="11"/>
      <c r="S218" s="11"/>
      <c r="T218" s="12">
        <v>18</v>
      </c>
      <c r="U218" s="12"/>
      <c r="V218" s="12"/>
      <c r="W218" s="12"/>
      <c r="X218" s="12"/>
      <c r="Y218" s="12">
        <v>-1.4</v>
      </c>
      <c r="Z218" s="12"/>
      <c r="AA218" s="12"/>
      <c r="AB218" s="12"/>
      <c r="AC218" s="12"/>
      <c r="AD218" s="13">
        <f>AD219+AD221</f>
        <v>13.299999999999999</v>
      </c>
      <c r="AE218" s="5">
        <v>18</v>
      </c>
      <c r="AF218" s="5"/>
      <c r="AG218" s="5"/>
      <c r="AH218" s="5"/>
      <c r="AI218" s="5"/>
      <c r="AJ218" s="5"/>
      <c r="AK218" s="5"/>
      <c r="AL218" s="5"/>
      <c r="AM218" s="5"/>
      <c r="AN218" s="5"/>
      <c r="AO218" s="5">
        <v>18</v>
      </c>
      <c r="AP218" s="5"/>
      <c r="AQ218" s="5"/>
      <c r="AR218" s="5"/>
      <c r="AS218" s="5"/>
      <c r="AT218" s="5"/>
      <c r="AU218" s="5"/>
      <c r="AV218" s="5"/>
      <c r="AW218" s="5"/>
      <c r="AX218" s="5"/>
    </row>
    <row r="219" spans="1:50" ht="94.5">
      <c r="A219" s="19" t="s">
        <v>334</v>
      </c>
      <c r="B219" s="11" t="s">
        <v>335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0"/>
      <c r="R219" s="11"/>
      <c r="S219" s="11"/>
      <c r="T219" s="12">
        <v>3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3">
        <f>AD220</f>
        <v>3</v>
      </c>
      <c r="AE219" s="5">
        <v>3</v>
      </c>
      <c r="AF219" s="5"/>
      <c r="AG219" s="5"/>
      <c r="AH219" s="5"/>
      <c r="AI219" s="5"/>
      <c r="AJ219" s="5"/>
      <c r="AK219" s="5"/>
      <c r="AL219" s="5"/>
      <c r="AM219" s="5"/>
      <c r="AN219" s="5"/>
      <c r="AO219" s="5">
        <v>3</v>
      </c>
      <c r="AP219" s="5"/>
      <c r="AQ219" s="5"/>
      <c r="AR219" s="5"/>
      <c r="AS219" s="5"/>
      <c r="AT219" s="5"/>
      <c r="AU219" s="5"/>
      <c r="AV219" s="5"/>
      <c r="AW219" s="5"/>
      <c r="AX219" s="5"/>
    </row>
    <row r="220" spans="1:50" ht="126">
      <c r="A220" s="20" t="s">
        <v>336</v>
      </c>
      <c r="B220" s="11" t="s">
        <v>335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0" t="s">
        <v>123</v>
      </c>
      <c r="R220" s="11" t="s">
        <v>148</v>
      </c>
      <c r="S220" s="11" t="s">
        <v>46</v>
      </c>
      <c r="T220" s="12">
        <v>3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3">
        <v>3</v>
      </c>
      <c r="AE220" s="5">
        <v>3</v>
      </c>
      <c r="AF220" s="5"/>
      <c r="AG220" s="5"/>
      <c r="AH220" s="5"/>
      <c r="AI220" s="5"/>
      <c r="AJ220" s="5"/>
      <c r="AK220" s="5"/>
      <c r="AL220" s="5"/>
      <c r="AM220" s="5"/>
      <c r="AN220" s="5"/>
      <c r="AO220" s="5">
        <v>3</v>
      </c>
      <c r="AP220" s="5"/>
      <c r="AQ220" s="5"/>
      <c r="AR220" s="5"/>
      <c r="AS220" s="5"/>
      <c r="AT220" s="5"/>
      <c r="AU220" s="5"/>
      <c r="AV220" s="5"/>
      <c r="AW220" s="5"/>
      <c r="AX220" s="5"/>
    </row>
    <row r="221" spans="1:50" ht="173.25">
      <c r="A221" s="20" t="s">
        <v>337</v>
      </c>
      <c r="B221" s="11" t="s">
        <v>338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0"/>
      <c r="R221" s="11"/>
      <c r="S221" s="11"/>
      <c r="T221" s="12">
        <v>15</v>
      </c>
      <c r="U221" s="12"/>
      <c r="V221" s="12"/>
      <c r="W221" s="12"/>
      <c r="X221" s="12"/>
      <c r="Y221" s="12">
        <v>-1.4</v>
      </c>
      <c r="Z221" s="12"/>
      <c r="AA221" s="12"/>
      <c r="AB221" s="12"/>
      <c r="AC221" s="12"/>
      <c r="AD221" s="13">
        <f>AD222+AD223</f>
        <v>10.299999999999999</v>
      </c>
      <c r="AE221" s="5">
        <v>15</v>
      </c>
      <c r="AF221" s="5"/>
      <c r="AG221" s="5"/>
      <c r="AH221" s="5"/>
      <c r="AI221" s="5"/>
      <c r="AJ221" s="5"/>
      <c r="AK221" s="5"/>
      <c r="AL221" s="5"/>
      <c r="AM221" s="5"/>
      <c r="AN221" s="5"/>
      <c r="AO221" s="5">
        <v>15</v>
      </c>
      <c r="AP221" s="5"/>
      <c r="AQ221" s="5"/>
      <c r="AR221" s="5"/>
      <c r="AS221" s="5"/>
      <c r="AT221" s="5"/>
      <c r="AU221" s="5"/>
      <c r="AV221" s="5"/>
      <c r="AW221" s="5"/>
      <c r="AX221" s="5"/>
    </row>
    <row r="222" spans="1:50" ht="204.75">
      <c r="A222" s="20" t="s">
        <v>339</v>
      </c>
      <c r="B222" s="11" t="s">
        <v>338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0" t="s">
        <v>123</v>
      </c>
      <c r="R222" s="11" t="s">
        <v>169</v>
      </c>
      <c r="S222" s="11" t="s">
        <v>83</v>
      </c>
      <c r="T222" s="12">
        <v>0.2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3">
        <v>0.1</v>
      </c>
      <c r="AE222" s="5">
        <v>0.2</v>
      </c>
      <c r="AF222" s="5"/>
      <c r="AG222" s="5"/>
      <c r="AH222" s="5"/>
      <c r="AI222" s="5"/>
      <c r="AJ222" s="5"/>
      <c r="AK222" s="5"/>
      <c r="AL222" s="5"/>
      <c r="AM222" s="5"/>
      <c r="AN222" s="5"/>
      <c r="AO222" s="5">
        <v>0.2</v>
      </c>
      <c r="AP222" s="5"/>
      <c r="AQ222" s="5"/>
      <c r="AR222" s="5"/>
      <c r="AS222" s="5"/>
      <c r="AT222" s="5"/>
      <c r="AU222" s="5"/>
      <c r="AV222" s="5"/>
      <c r="AW222" s="5"/>
      <c r="AX222" s="5"/>
    </row>
    <row r="223" spans="1:50" ht="204.75">
      <c r="A223" s="20" t="s">
        <v>340</v>
      </c>
      <c r="B223" s="11" t="s">
        <v>338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0" t="s">
        <v>118</v>
      </c>
      <c r="R223" s="11" t="s">
        <v>169</v>
      </c>
      <c r="S223" s="11" t="s">
        <v>83</v>
      </c>
      <c r="T223" s="12">
        <v>14.8</v>
      </c>
      <c r="U223" s="12"/>
      <c r="V223" s="12"/>
      <c r="W223" s="12"/>
      <c r="X223" s="12"/>
      <c r="Y223" s="12">
        <v>-1.4</v>
      </c>
      <c r="Z223" s="12"/>
      <c r="AA223" s="12"/>
      <c r="AB223" s="12"/>
      <c r="AC223" s="12"/>
      <c r="AD223" s="13">
        <v>10.199999999999999</v>
      </c>
      <c r="AE223" s="5">
        <v>14.8</v>
      </c>
      <c r="AF223" s="5"/>
      <c r="AG223" s="5"/>
      <c r="AH223" s="5"/>
      <c r="AI223" s="5"/>
      <c r="AJ223" s="5"/>
      <c r="AK223" s="5"/>
      <c r="AL223" s="5"/>
      <c r="AM223" s="5"/>
      <c r="AN223" s="5"/>
      <c r="AO223" s="5">
        <v>14.8</v>
      </c>
      <c r="AP223" s="5"/>
      <c r="AQ223" s="5"/>
      <c r="AR223" s="5"/>
      <c r="AS223" s="5"/>
      <c r="AT223" s="5"/>
      <c r="AU223" s="5"/>
      <c r="AV223" s="5"/>
      <c r="AW223" s="5"/>
      <c r="AX223" s="5"/>
    </row>
    <row r="224" spans="1:50" ht="63">
      <c r="A224" s="19" t="s">
        <v>341</v>
      </c>
      <c r="B224" s="11" t="s">
        <v>342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0"/>
      <c r="R224" s="11"/>
      <c r="S224" s="11"/>
      <c r="T224" s="12">
        <v>18113.8</v>
      </c>
      <c r="U224" s="12"/>
      <c r="V224" s="12"/>
      <c r="W224" s="12"/>
      <c r="X224" s="12"/>
      <c r="Y224" s="12">
        <v>-6115.5</v>
      </c>
      <c r="Z224" s="12"/>
      <c r="AA224" s="12"/>
      <c r="AB224" s="12"/>
      <c r="AC224" s="12"/>
      <c r="AD224" s="13">
        <f>AD225+AD229+AD231</f>
        <v>11998.1</v>
      </c>
      <c r="AE224" s="5">
        <v>16741.099999999999</v>
      </c>
      <c r="AF224" s="5"/>
      <c r="AG224" s="5"/>
      <c r="AH224" s="5"/>
      <c r="AI224" s="5"/>
      <c r="AJ224" s="5"/>
      <c r="AK224" s="5"/>
      <c r="AL224" s="5"/>
      <c r="AM224" s="5"/>
      <c r="AN224" s="5"/>
      <c r="AO224" s="5">
        <v>16618</v>
      </c>
      <c r="AP224" s="5"/>
      <c r="AQ224" s="5"/>
      <c r="AR224" s="5"/>
      <c r="AS224" s="5"/>
      <c r="AT224" s="5"/>
      <c r="AU224" s="5"/>
      <c r="AV224" s="5"/>
      <c r="AW224" s="5"/>
      <c r="AX224" s="5"/>
    </row>
    <row r="225" spans="1:50" ht="47.25">
      <c r="A225" s="19" t="s">
        <v>343</v>
      </c>
      <c r="B225" s="11" t="s">
        <v>344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0"/>
      <c r="R225" s="11"/>
      <c r="S225" s="11"/>
      <c r="T225" s="12">
        <v>1190</v>
      </c>
      <c r="U225" s="12"/>
      <c r="V225" s="12"/>
      <c r="W225" s="12"/>
      <c r="X225" s="12"/>
      <c r="Y225" s="12">
        <v>-390</v>
      </c>
      <c r="Z225" s="12"/>
      <c r="AA225" s="12"/>
      <c r="AB225" s="12"/>
      <c r="AC225" s="12"/>
      <c r="AD225" s="13">
        <f>AD226</f>
        <v>800</v>
      </c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</row>
    <row r="226" spans="1:50" ht="157.5">
      <c r="A226" s="20" t="s">
        <v>345</v>
      </c>
      <c r="B226" s="11" t="s">
        <v>346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0"/>
      <c r="R226" s="11"/>
      <c r="S226" s="11"/>
      <c r="T226" s="12">
        <v>1190</v>
      </c>
      <c r="U226" s="12"/>
      <c r="V226" s="12"/>
      <c r="W226" s="12"/>
      <c r="X226" s="12"/>
      <c r="Y226" s="12">
        <v>-390</v>
      </c>
      <c r="Z226" s="12"/>
      <c r="AA226" s="12"/>
      <c r="AB226" s="12"/>
      <c r="AC226" s="12"/>
      <c r="AD226" s="13">
        <f>AD227</f>
        <v>800</v>
      </c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</row>
    <row r="227" spans="1:50" ht="189">
      <c r="A227" s="20" t="s">
        <v>347</v>
      </c>
      <c r="B227" s="11" t="s">
        <v>346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0" t="s">
        <v>123</v>
      </c>
      <c r="R227" s="11" t="s">
        <v>246</v>
      </c>
      <c r="S227" s="11" t="s">
        <v>348</v>
      </c>
      <c r="T227" s="12">
        <v>1190</v>
      </c>
      <c r="U227" s="12"/>
      <c r="V227" s="12"/>
      <c r="W227" s="12"/>
      <c r="X227" s="12"/>
      <c r="Y227" s="12">
        <v>-390</v>
      </c>
      <c r="Z227" s="12"/>
      <c r="AA227" s="12"/>
      <c r="AB227" s="12"/>
      <c r="AC227" s="12"/>
      <c r="AD227" s="13">
        <v>800</v>
      </c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</row>
    <row r="228" spans="1:50" ht="189">
      <c r="A228" s="20" t="s">
        <v>347</v>
      </c>
      <c r="B228" s="11" t="s">
        <v>860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0" t="s">
        <v>861</v>
      </c>
      <c r="R228" s="11" t="s">
        <v>129</v>
      </c>
      <c r="S228" s="11" t="s">
        <v>232</v>
      </c>
      <c r="T228" s="12">
        <v>1191</v>
      </c>
      <c r="U228" s="12"/>
      <c r="V228" s="12"/>
      <c r="W228" s="12"/>
      <c r="X228" s="12"/>
      <c r="Y228" s="12">
        <v>-389</v>
      </c>
      <c r="Z228" s="12"/>
      <c r="AA228" s="12"/>
      <c r="AB228" s="12"/>
      <c r="AC228" s="12"/>
      <c r="AD228" s="13">
        <v>800</v>
      </c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</row>
    <row r="229" spans="1:50" ht="157.5">
      <c r="A229" s="20" t="s">
        <v>349</v>
      </c>
      <c r="B229" s="11" t="s">
        <v>350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0"/>
      <c r="R229" s="11"/>
      <c r="S229" s="11"/>
      <c r="T229" s="12">
        <v>13068</v>
      </c>
      <c r="U229" s="12"/>
      <c r="V229" s="12"/>
      <c r="W229" s="12"/>
      <c r="X229" s="12"/>
      <c r="Y229" s="12">
        <v>-5725.5</v>
      </c>
      <c r="Z229" s="12"/>
      <c r="AA229" s="12"/>
      <c r="AB229" s="12"/>
      <c r="AC229" s="12"/>
      <c r="AD229" s="13">
        <f>AD230</f>
        <v>7342.5</v>
      </c>
      <c r="AE229" s="5">
        <v>13068</v>
      </c>
      <c r="AF229" s="5"/>
      <c r="AG229" s="5"/>
      <c r="AH229" s="5"/>
      <c r="AI229" s="5"/>
      <c r="AJ229" s="5"/>
      <c r="AK229" s="5"/>
      <c r="AL229" s="5"/>
      <c r="AM229" s="5"/>
      <c r="AN229" s="5"/>
      <c r="AO229" s="5">
        <v>13068</v>
      </c>
      <c r="AP229" s="5"/>
      <c r="AQ229" s="5"/>
      <c r="AR229" s="5"/>
      <c r="AS229" s="5"/>
      <c r="AT229" s="5"/>
      <c r="AU229" s="5"/>
      <c r="AV229" s="5"/>
      <c r="AW229" s="5"/>
      <c r="AX229" s="5"/>
    </row>
    <row r="230" spans="1:50" ht="173.25">
      <c r="A230" s="20" t="s">
        <v>351</v>
      </c>
      <c r="B230" s="11" t="s">
        <v>350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0" t="s">
        <v>352</v>
      </c>
      <c r="R230" s="11" t="s">
        <v>169</v>
      </c>
      <c r="S230" s="11" t="s">
        <v>246</v>
      </c>
      <c r="T230" s="12">
        <v>13068</v>
      </c>
      <c r="U230" s="12"/>
      <c r="V230" s="12"/>
      <c r="W230" s="12"/>
      <c r="X230" s="12"/>
      <c r="Y230" s="12">
        <v>-5725.5</v>
      </c>
      <c r="Z230" s="12"/>
      <c r="AA230" s="12"/>
      <c r="AB230" s="12"/>
      <c r="AC230" s="12"/>
      <c r="AD230" s="13">
        <v>7342.5</v>
      </c>
      <c r="AE230" s="5">
        <v>13068</v>
      </c>
      <c r="AF230" s="5"/>
      <c r="AG230" s="5"/>
      <c r="AH230" s="5"/>
      <c r="AI230" s="5"/>
      <c r="AJ230" s="5"/>
      <c r="AK230" s="5"/>
      <c r="AL230" s="5"/>
      <c r="AM230" s="5"/>
      <c r="AN230" s="5"/>
      <c r="AO230" s="5">
        <v>13068</v>
      </c>
      <c r="AP230" s="5"/>
      <c r="AQ230" s="5"/>
      <c r="AR230" s="5"/>
      <c r="AS230" s="5"/>
      <c r="AT230" s="5"/>
      <c r="AU230" s="5"/>
      <c r="AV230" s="5"/>
      <c r="AW230" s="5"/>
      <c r="AX230" s="5"/>
    </row>
    <row r="231" spans="1:50" ht="126">
      <c r="A231" s="20" t="s">
        <v>353</v>
      </c>
      <c r="B231" s="11" t="s">
        <v>354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0"/>
      <c r="R231" s="11"/>
      <c r="S231" s="11"/>
      <c r="T231" s="12">
        <v>3855.8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3">
        <f>AD232</f>
        <v>3855.6</v>
      </c>
      <c r="AE231" s="5">
        <v>3673.1</v>
      </c>
      <c r="AF231" s="5"/>
      <c r="AG231" s="5"/>
      <c r="AH231" s="5"/>
      <c r="AI231" s="5"/>
      <c r="AJ231" s="5"/>
      <c r="AK231" s="5"/>
      <c r="AL231" s="5"/>
      <c r="AM231" s="5"/>
      <c r="AN231" s="5"/>
      <c r="AO231" s="5">
        <v>3550</v>
      </c>
      <c r="AP231" s="5"/>
      <c r="AQ231" s="5"/>
      <c r="AR231" s="5"/>
      <c r="AS231" s="5"/>
      <c r="AT231" s="5"/>
      <c r="AU231" s="5"/>
      <c r="AV231" s="5"/>
      <c r="AW231" s="5"/>
      <c r="AX231" s="5"/>
    </row>
    <row r="232" spans="1:50" ht="157.5">
      <c r="A232" s="20" t="s">
        <v>355</v>
      </c>
      <c r="B232" s="11" t="s">
        <v>354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0" t="s">
        <v>118</v>
      </c>
      <c r="R232" s="11" t="s">
        <v>169</v>
      </c>
      <c r="S232" s="11" t="s">
        <v>246</v>
      </c>
      <c r="T232" s="12">
        <v>3855.8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3">
        <v>3855.6</v>
      </c>
      <c r="AE232" s="5">
        <v>3673.1</v>
      </c>
      <c r="AF232" s="5"/>
      <c r="AG232" s="5"/>
      <c r="AH232" s="5"/>
      <c r="AI232" s="5"/>
      <c r="AJ232" s="5"/>
      <c r="AK232" s="5"/>
      <c r="AL232" s="5"/>
      <c r="AM232" s="5"/>
      <c r="AN232" s="5"/>
      <c r="AO232" s="5">
        <v>3550</v>
      </c>
      <c r="AP232" s="5"/>
      <c r="AQ232" s="5"/>
      <c r="AR232" s="5"/>
      <c r="AS232" s="5"/>
      <c r="AT232" s="5"/>
      <c r="AU232" s="5"/>
      <c r="AV232" s="5"/>
      <c r="AW232" s="5"/>
      <c r="AX232" s="5"/>
    </row>
    <row r="233" spans="1:50" ht="63">
      <c r="A233" s="19" t="s">
        <v>356</v>
      </c>
      <c r="B233" s="11" t="s">
        <v>357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0"/>
      <c r="R233" s="11"/>
      <c r="S233" s="11"/>
      <c r="T233" s="12">
        <v>7933.1</v>
      </c>
      <c r="U233" s="12"/>
      <c r="V233" s="12"/>
      <c r="W233" s="12"/>
      <c r="X233" s="12"/>
      <c r="Y233" s="12">
        <v>6400</v>
      </c>
      <c r="Z233" s="12"/>
      <c r="AA233" s="12"/>
      <c r="AB233" s="12"/>
      <c r="AC233" s="12"/>
      <c r="AD233" s="13">
        <f>AD234+AD237</f>
        <v>12330.900000000001</v>
      </c>
      <c r="AE233" s="5">
        <v>5373.4</v>
      </c>
      <c r="AF233" s="5"/>
      <c r="AG233" s="5"/>
      <c r="AH233" s="5"/>
      <c r="AI233" s="5"/>
      <c r="AJ233" s="5">
        <v>338.1</v>
      </c>
      <c r="AK233" s="5"/>
      <c r="AL233" s="5"/>
      <c r="AM233" s="5"/>
      <c r="AN233" s="5"/>
      <c r="AO233" s="5">
        <v>17133.099999999999</v>
      </c>
      <c r="AP233" s="5"/>
      <c r="AQ233" s="5"/>
      <c r="AR233" s="5"/>
      <c r="AS233" s="5"/>
      <c r="AT233" s="5">
        <v>24.9</v>
      </c>
      <c r="AU233" s="5"/>
      <c r="AV233" s="5"/>
      <c r="AW233" s="5"/>
      <c r="AX233" s="5"/>
    </row>
    <row r="234" spans="1:50" ht="31.5">
      <c r="A234" s="19" t="s">
        <v>358</v>
      </c>
      <c r="B234" s="11" t="s">
        <v>359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0"/>
      <c r="R234" s="11"/>
      <c r="S234" s="11"/>
      <c r="T234" s="12">
        <v>258.10000000000002</v>
      </c>
      <c r="U234" s="12"/>
      <c r="V234" s="12"/>
      <c r="W234" s="12"/>
      <c r="X234" s="12"/>
      <c r="Y234" s="12">
        <v>-89.8</v>
      </c>
      <c r="Z234" s="12"/>
      <c r="AA234" s="12"/>
      <c r="AB234" s="12"/>
      <c r="AC234" s="12"/>
      <c r="AD234" s="13">
        <f>AD235</f>
        <v>168.2</v>
      </c>
      <c r="AE234" s="5">
        <v>258.10000000000002</v>
      </c>
      <c r="AF234" s="5"/>
      <c r="AG234" s="5"/>
      <c r="AH234" s="5"/>
      <c r="AI234" s="5"/>
      <c r="AJ234" s="5"/>
      <c r="AK234" s="5"/>
      <c r="AL234" s="5"/>
      <c r="AM234" s="5"/>
      <c r="AN234" s="5"/>
      <c r="AO234" s="5">
        <v>258.10000000000002</v>
      </c>
      <c r="AP234" s="5"/>
      <c r="AQ234" s="5"/>
      <c r="AR234" s="5"/>
      <c r="AS234" s="5"/>
      <c r="AT234" s="5"/>
      <c r="AU234" s="5"/>
      <c r="AV234" s="5"/>
      <c r="AW234" s="5"/>
      <c r="AX234" s="5"/>
    </row>
    <row r="235" spans="1:50" ht="141.75">
      <c r="A235" s="20" t="s">
        <v>360</v>
      </c>
      <c r="B235" s="11" t="s">
        <v>361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0"/>
      <c r="R235" s="11"/>
      <c r="S235" s="11"/>
      <c r="T235" s="12">
        <v>258.10000000000002</v>
      </c>
      <c r="U235" s="12"/>
      <c r="V235" s="12"/>
      <c r="W235" s="12"/>
      <c r="X235" s="12"/>
      <c r="Y235" s="12">
        <v>-89.8</v>
      </c>
      <c r="Z235" s="12"/>
      <c r="AA235" s="12"/>
      <c r="AB235" s="12"/>
      <c r="AC235" s="12"/>
      <c r="AD235" s="13">
        <f>AD236</f>
        <v>168.2</v>
      </c>
      <c r="AE235" s="5">
        <v>258.10000000000002</v>
      </c>
      <c r="AF235" s="5"/>
      <c r="AG235" s="5"/>
      <c r="AH235" s="5"/>
      <c r="AI235" s="5"/>
      <c r="AJ235" s="5"/>
      <c r="AK235" s="5"/>
      <c r="AL235" s="5"/>
      <c r="AM235" s="5"/>
      <c r="AN235" s="5"/>
      <c r="AO235" s="5">
        <v>258.10000000000002</v>
      </c>
      <c r="AP235" s="5"/>
      <c r="AQ235" s="5"/>
      <c r="AR235" s="5"/>
      <c r="AS235" s="5"/>
      <c r="AT235" s="5"/>
      <c r="AU235" s="5"/>
      <c r="AV235" s="5"/>
      <c r="AW235" s="5"/>
      <c r="AX235" s="5"/>
    </row>
    <row r="236" spans="1:50" ht="173.25">
      <c r="A236" s="20" t="s">
        <v>362</v>
      </c>
      <c r="B236" s="11" t="s">
        <v>361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0" t="s">
        <v>123</v>
      </c>
      <c r="R236" s="11" t="s">
        <v>129</v>
      </c>
      <c r="S236" s="11" t="s">
        <v>46</v>
      </c>
      <c r="T236" s="12">
        <v>258.10000000000002</v>
      </c>
      <c r="U236" s="12"/>
      <c r="V236" s="12"/>
      <c r="W236" s="12"/>
      <c r="X236" s="12"/>
      <c r="Y236" s="12">
        <v>-89.8</v>
      </c>
      <c r="Z236" s="12"/>
      <c r="AA236" s="12"/>
      <c r="AB236" s="12"/>
      <c r="AC236" s="12"/>
      <c r="AD236" s="13">
        <v>168.2</v>
      </c>
      <c r="AE236" s="5">
        <v>258.10000000000002</v>
      </c>
      <c r="AF236" s="5"/>
      <c r="AG236" s="5"/>
      <c r="AH236" s="5"/>
      <c r="AI236" s="5"/>
      <c r="AJ236" s="5"/>
      <c r="AK236" s="5"/>
      <c r="AL236" s="5"/>
      <c r="AM236" s="5"/>
      <c r="AN236" s="5"/>
      <c r="AO236" s="5">
        <v>258.10000000000002</v>
      </c>
      <c r="AP236" s="5"/>
      <c r="AQ236" s="5"/>
      <c r="AR236" s="5"/>
      <c r="AS236" s="5"/>
      <c r="AT236" s="5"/>
      <c r="AU236" s="5"/>
      <c r="AV236" s="5"/>
      <c r="AW236" s="5"/>
      <c r="AX236" s="5"/>
    </row>
    <row r="237" spans="1:50" ht="63">
      <c r="A237" s="19" t="s">
        <v>363</v>
      </c>
      <c r="B237" s="11" t="s">
        <v>364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0"/>
      <c r="R237" s="11"/>
      <c r="S237" s="11"/>
      <c r="T237" s="12">
        <v>7675</v>
      </c>
      <c r="U237" s="12"/>
      <c r="V237" s="12"/>
      <c r="W237" s="12"/>
      <c r="X237" s="12"/>
      <c r="Y237" s="12">
        <v>6489.8</v>
      </c>
      <c r="Z237" s="12"/>
      <c r="AA237" s="12"/>
      <c r="AB237" s="12"/>
      <c r="AC237" s="12"/>
      <c r="AD237" s="13">
        <f>AD238+AD240+AD242+AD244+AD246+AD248+AD250+AD252+AD254+AD257</f>
        <v>12162.7</v>
      </c>
      <c r="AE237" s="5">
        <v>5115.3</v>
      </c>
      <c r="AF237" s="5"/>
      <c r="AG237" s="5"/>
      <c r="AH237" s="5"/>
      <c r="AI237" s="5"/>
      <c r="AJ237" s="5">
        <v>338.1</v>
      </c>
      <c r="AK237" s="5"/>
      <c r="AL237" s="5"/>
      <c r="AM237" s="5"/>
      <c r="AN237" s="5"/>
      <c r="AO237" s="5">
        <v>16875</v>
      </c>
      <c r="AP237" s="5"/>
      <c r="AQ237" s="5"/>
      <c r="AR237" s="5"/>
      <c r="AS237" s="5"/>
      <c r="AT237" s="5">
        <v>24.9</v>
      </c>
      <c r="AU237" s="5"/>
      <c r="AV237" s="5"/>
      <c r="AW237" s="5"/>
      <c r="AX237" s="5"/>
    </row>
    <row r="238" spans="1:50" ht="141.75">
      <c r="A238" s="20" t="s">
        <v>365</v>
      </c>
      <c r="B238" s="11" t="s">
        <v>366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0"/>
      <c r="R238" s="11"/>
      <c r="S238" s="11"/>
      <c r="T238" s="12">
        <v>300</v>
      </c>
      <c r="U238" s="12"/>
      <c r="V238" s="12"/>
      <c r="W238" s="12"/>
      <c r="X238" s="12"/>
      <c r="Y238" s="12">
        <v>5</v>
      </c>
      <c r="Z238" s="12"/>
      <c r="AA238" s="12"/>
      <c r="AB238" s="12"/>
      <c r="AC238" s="12"/>
      <c r="AD238" s="13">
        <f>AD239</f>
        <v>305</v>
      </c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</row>
    <row r="239" spans="1:50" ht="173.25">
      <c r="A239" s="20" t="s">
        <v>367</v>
      </c>
      <c r="B239" s="11" t="s">
        <v>366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0" t="s">
        <v>123</v>
      </c>
      <c r="R239" s="11" t="s">
        <v>129</v>
      </c>
      <c r="S239" s="11" t="s">
        <v>31</v>
      </c>
      <c r="T239" s="12">
        <v>300</v>
      </c>
      <c r="U239" s="12"/>
      <c r="V239" s="12"/>
      <c r="W239" s="12"/>
      <c r="X239" s="12"/>
      <c r="Y239" s="12">
        <v>5</v>
      </c>
      <c r="Z239" s="12"/>
      <c r="AA239" s="12"/>
      <c r="AB239" s="12"/>
      <c r="AC239" s="12"/>
      <c r="AD239" s="13">
        <v>305</v>
      </c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</row>
    <row r="240" spans="1:50" ht="141.75">
      <c r="A240" s="20" t="s">
        <v>368</v>
      </c>
      <c r="B240" s="11" t="s">
        <v>369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0"/>
      <c r="R240" s="11"/>
      <c r="S240" s="11"/>
      <c r="T240" s="12"/>
      <c r="U240" s="12"/>
      <c r="V240" s="12"/>
      <c r="W240" s="12"/>
      <c r="X240" s="12"/>
      <c r="Y240" s="12">
        <v>24.7</v>
      </c>
      <c r="Z240" s="12"/>
      <c r="AA240" s="12"/>
      <c r="AB240" s="12"/>
      <c r="AC240" s="12"/>
      <c r="AD240" s="13">
        <f>AD241</f>
        <v>24.6</v>
      </c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</row>
    <row r="241" spans="1:50" ht="173.25">
      <c r="A241" s="20" t="s">
        <v>370</v>
      </c>
      <c r="B241" s="11" t="s">
        <v>369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0" t="s">
        <v>123</v>
      </c>
      <c r="R241" s="11" t="s">
        <v>129</v>
      </c>
      <c r="S241" s="11" t="s">
        <v>31</v>
      </c>
      <c r="T241" s="12"/>
      <c r="U241" s="12"/>
      <c r="V241" s="12"/>
      <c r="W241" s="12"/>
      <c r="X241" s="12"/>
      <c r="Y241" s="12">
        <v>24.7</v>
      </c>
      <c r="Z241" s="12"/>
      <c r="AA241" s="12"/>
      <c r="AB241" s="12"/>
      <c r="AC241" s="12"/>
      <c r="AD241" s="13">
        <v>24.6</v>
      </c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</row>
    <row r="242" spans="1:50" ht="141.75">
      <c r="A242" s="20" t="s">
        <v>371</v>
      </c>
      <c r="B242" s="11" t="s">
        <v>372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0"/>
      <c r="R242" s="11"/>
      <c r="S242" s="11"/>
      <c r="T242" s="12"/>
      <c r="U242" s="12"/>
      <c r="V242" s="12"/>
      <c r="W242" s="12"/>
      <c r="X242" s="12"/>
      <c r="Y242" s="12">
        <v>53.4</v>
      </c>
      <c r="Z242" s="12"/>
      <c r="AA242" s="12"/>
      <c r="AB242" s="12"/>
      <c r="AC242" s="12"/>
      <c r="AD242" s="13">
        <f>AD243</f>
        <v>53.2</v>
      </c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</row>
    <row r="243" spans="1:50" ht="173.25">
      <c r="A243" s="20" t="s">
        <v>373</v>
      </c>
      <c r="B243" s="11" t="s">
        <v>372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0" t="s">
        <v>123</v>
      </c>
      <c r="R243" s="11" t="s">
        <v>129</v>
      </c>
      <c r="S243" s="11" t="s">
        <v>31</v>
      </c>
      <c r="T243" s="12"/>
      <c r="U243" s="12"/>
      <c r="V243" s="12"/>
      <c r="W243" s="12"/>
      <c r="X243" s="12"/>
      <c r="Y243" s="12">
        <v>53.4</v>
      </c>
      <c r="Z243" s="12"/>
      <c r="AA243" s="12"/>
      <c r="AB243" s="12"/>
      <c r="AC243" s="12"/>
      <c r="AD243" s="13">
        <v>53.2</v>
      </c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</row>
    <row r="244" spans="1:50" ht="126">
      <c r="A244" s="20" t="s">
        <v>374</v>
      </c>
      <c r="B244" s="11" t="s">
        <v>375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0"/>
      <c r="R244" s="11"/>
      <c r="S244" s="11"/>
      <c r="T244" s="12"/>
      <c r="U244" s="12"/>
      <c r="V244" s="12"/>
      <c r="W244" s="12"/>
      <c r="X244" s="12"/>
      <c r="Y244" s="12">
        <v>263.8</v>
      </c>
      <c r="Z244" s="12"/>
      <c r="AA244" s="12"/>
      <c r="AB244" s="12"/>
      <c r="AC244" s="12"/>
      <c r="AD244" s="13">
        <f>AD245</f>
        <v>263.7</v>
      </c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</row>
    <row r="245" spans="1:50" ht="157.5">
      <c r="A245" s="20" t="s">
        <v>376</v>
      </c>
      <c r="B245" s="11" t="s">
        <v>375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0" t="s">
        <v>123</v>
      </c>
      <c r="R245" s="11" t="s">
        <v>129</v>
      </c>
      <c r="S245" s="11" t="s">
        <v>31</v>
      </c>
      <c r="T245" s="12"/>
      <c r="U245" s="12"/>
      <c r="V245" s="12"/>
      <c r="W245" s="12"/>
      <c r="X245" s="12"/>
      <c r="Y245" s="12">
        <v>263.8</v>
      </c>
      <c r="Z245" s="12"/>
      <c r="AA245" s="12"/>
      <c r="AB245" s="12"/>
      <c r="AC245" s="12"/>
      <c r="AD245" s="13">
        <v>263.7</v>
      </c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</row>
    <row r="246" spans="1:50" ht="141.75">
      <c r="A246" s="20" t="s">
        <v>377</v>
      </c>
      <c r="B246" s="11" t="s">
        <v>378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0"/>
      <c r="R246" s="11"/>
      <c r="S246" s="11"/>
      <c r="T246" s="12"/>
      <c r="U246" s="12"/>
      <c r="V246" s="12"/>
      <c r="W246" s="12"/>
      <c r="X246" s="12"/>
      <c r="Y246" s="12">
        <v>1205.5999999999999</v>
      </c>
      <c r="Z246" s="12"/>
      <c r="AA246" s="12"/>
      <c r="AB246" s="12"/>
      <c r="AC246" s="12"/>
      <c r="AD246" s="13">
        <f>AD247</f>
        <v>1205.5999999999999</v>
      </c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</row>
    <row r="247" spans="1:50" ht="173.25">
      <c r="A247" s="20" t="s">
        <v>379</v>
      </c>
      <c r="B247" s="11" t="s">
        <v>378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0" t="s">
        <v>123</v>
      </c>
      <c r="R247" s="11" t="s">
        <v>129</v>
      </c>
      <c r="S247" s="11" t="s">
        <v>31</v>
      </c>
      <c r="T247" s="12"/>
      <c r="U247" s="12"/>
      <c r="V247" s="12"/>
      <c r="W247" s="12"/>
      <c r="X247" s="12"/>
      <c r="Y247" s="12">
        <v>1205.5999999999999</v>
      </c>
      <c r="Z247" s="12"/>
      <c r="AA247" s="12"/>
      <c r="AB247" s="12"/>
      <c r="AC247" s="12"/>
      <c r="AD247" s="13">
        <v>1205.5999999999999</v>
      </c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</row>
    <row r="248" spans="1:50" ht="126">
      <c r="A248" s="20" t="s">
        <v>380</v>
      </c>
      <c r="B248" s="11" t="s">
        <v>381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0"/>
      <c r="R248" s="11"/>
      <c r="S248" s="11"/>
      <c r="T248" s="12"/>
      <c r="U248" s="12"/>
      <c r="V248" s="12"/>
      <c r="W248" s="12"/>
      <c r="X248" s="12"/>
      <c r="Y248" s="12">
        <v>5992.7</v>
      </c>
      <c r="Z248" s="12"/>
      <c r="AA248" s="12"/>
      <c r="AB248" s="12"/>
      <c r="AC248" s="12"/>
      <c r="AD248" s="13">
        <f>AD249</f>
        <v>5838.3</v>
      </c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</row>
    <row r="249" spans="1:50" ht="157.5">
      <c r="A249" s="20" t="s">
        <v>382</v>
      </c>
      <c r="B249" s="11" t="s">
        <v>381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0" t="s">
        <v>123</v>
      </c>
      <c r="R249" s="11" t="s">
        <v>129</v>
      </c>
      <c r="S249" s="11" t="s">
        <v>31</v>
      </c>
      <c r="T249" s="12"/>
      <c r="U249" s="12"/>
      <c r="V249" s="12"/>
      <c r="W249" s="12"/>
      <c r="X249" s="12"/>
      <c r="Y249" s="12">
        <v>5992.7</v>
      </c>
      <c r="Z249" s="12"/>
      <c r="AA249" s="12"/>
      <c r="AB249" s="12"/>
      <c r="AC249" s="12"/>
      <c r="AD249" s="13">
        <v>5838.3</v>
      </c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</row>
    <row r="250" spans="1:50" ht="126">
      <c r="A250" s="20" t="s">
        <v>383</v>
      </c>
      <c r="B250" s="11" t="s">
        <v>384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0"/>
      <c r="R250" s="11"/>
      <c r="S250" s="11"/>
      <c r="T250" s="12"/>
      <c r="U250" s="12"/>
      <c r="V250" s="12"/>
      <c r="W250" s="12"/>
      <c r="X250" s="12"/>
      <c r="Y250" s="12">
        <v>11.5</v>
      </c>
      <c r="Z250" s="12"/>
      <c r="AA250" s="12"/>
      <c r="AB250" s="12"/>
      <c r="AC250" s="12"/>
      <c r="AD250" s="13">
        <f>AD251</f>
        <v>11.5</v>
      </c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</row>
    <row r="251" spans="1:50" ht="157.5">
      <c r="A251" s="20" t="s">
        <v>385</v>
      </c>
      <c r="B251" s="11" t="s">
        <v>384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0" t="s">
        <v>123</v>
      </c>
      <c r="R251" s="11" t="s">
        <v>246</v>
      </c>
      <c r="S251" s="11" t="s">
        <v>348</v>
      </c>
      <c r="T251" s="12"/>
      <c r="U251" s="12"/>
      <c r="V251" s="12"/>
      <c r="W251" s="12"/>
      <c r="X251" s="12"/>
      <c r="Y251" s="12">
        <v>11.5</v>
      </c>
      <c r="Z251" s="12"/>
      <c r="AA251" s="12"/>
      <c r="AB251" s="12"/>
      <c r="AC251" s="12"/>
      <c r="AD251" s="13">
        <v>11.5</v>
      </c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</row>
    <row r="252" spans="1:50" ht="157.5">
      <c r="A252" s="20" t="s">
        <v>386</v>
      </c>
      <c r="B252" s="11" t="s">
        <v>387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0"/>
      <c r="R252" s="11"/>
      <c r="S252" s="11"/>
      <c r="T252" s="12"/>
      <c r="U252" s="12"/>
      <c r="V252" s="12"/>
      <c r="W252" s="12"/>
      <c r="X252" s="12"/>
      <c r="Y252" s="12">
        <v>130.1</v>
      </c>
      <c r="Z252" s="12"/>
      <c r="AA252" s="12"/>
      <c r="AB252" s="12"/>
      <c r="AC252" s="12"/>
      <c r="AD252" s="13">
        <f>AD253</f>
        <v>130.1</v>
      </c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</row>
    <row r="253" spans="1:50" ht="157.5">
      <c r="A253" s="20" t="s">
        <v>388</v>
      </c>
      <c r="B253" s="11" t="s">
        <v>387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0" t="s">
        <v>352</v>
      </c>
      <c r="R253" s="11" t="s">
        <v>129</v>
      </c>
      <c r="S253" s="11" t="s">
        <v>31</v>
      </c>
      <c r="T253" s="12"/>
      <c r="U253" s="12"/>
      <c r="V253" s="12"/>
      <c r="W253" s="12"/>
      <c r="X253" s="12"/>
      <c r="Y253" s="12">
        <v>130.1</v>
      </c>
      <c r="Z253" s="12"/>
      <c r="AA253" s="12"/>
      <c r="AB253" s="12"/>
      <c r="AC253" s="12"/>
      <c r="AD253" s="13">
        <v>130.1</v>
      </c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</row>
    <row r="254" spans="1:50" ht="126">
      <c r="A254" s="20" t="s">
        <v>389</v>
      </c>
      <c r="B254" s="11" t="s">
        <v>390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0"/>
      <c r="R254" s="11"/>
      <c r="S254" s="11"/>
      <c r="T254" s="12">
        <v>331.5</v>
      </c>
      <c r="U254" s="12"/>
      <c r="V254" s="12"/>
      <c r="W254" s="12"/>
      <c r="X254" s="12"/>
      <c r="Y254" s="12">
        <v>-1.3</v>
      </c>
      <c r="Z254" s="12"/>
      <c r="AA254" s="12"/>
      <c r="AB254" s="12"/>
      <c r="AC254" s="12"/>
      <c r="AD254" s="13">
        <f>AD255+AD256</f>
        <v>330.1</v>
      </c>
      <c r="AE254" s="5">
        <v>277.8</v>
      </c>
      <c r="AF254" s="5"/>
      <c r="AG254" s="5"/>
      <c r="AH254" s="5"/>
      <c r="AI254" s="5"/>
      <c r="AJ254" s="5">
        <v>-85</v>
      </c>
      <c r="AK254" s="5"/>
      <c r="AL254" s="5"/>
      <c r="AM254" s="5"/>
      <c r="AN254" s="5"/>
      <c r="AO254" s="5">
        <v>230.6</v>
      </c>
      <c r="AP254" s="5"/>
      <c r="AQ254" s="5"/>
      <c r="AR254" s="5"/>
      <c r="AS254" s="5"/>
      <c r="AT254" s="5">
        <v>-83.9</v>
      </c>
      <c r="AU254" s="5"/>
      <c r="AV254" s="5"/>
      <c r="AW254" s="5"/>
      <c r="AX254" s="5"/>
    </row>
    <row r="255" spans="1:50" ht="141.75">
      <c r="A255" s="20" t="s">
        <v>391</v>
      </c>
      <c r="B255" s="11" t="s">
        <v>390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0" t="s">
        <v>123</v>
      </c>
      <c r="R255" s="11" t="s">
        <v>129</v>
      </c>
      <c r="S255" s="11" t="s">
        <v>31</v>
      </c>
      <c r="T255" s="12">
        <v>6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3">
        <v>6</v>
      </c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</row>
    <row r="256" spans="1:50" ht="126">
      <c r="A256" s="20" t="s">
        <v>392</v>
      </c>
      <c r="B256" s="11" t="s">
        <v>390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0" t="s">
        <v>133</v>
      </c>
      <c r="R256" s="11" t="s">
        <v>129</v>
      </c>
      <c r="S256" s="11" t="s">
        <v>31</v>
      </c>
      <c r="T256" s="12">
        <v>325.5</v>
      </c>
      <c r="U256" s="12"/>
      <c r="V256" s="12"/>
      <c r="W256" s="12"/>
      <c r="X256" s="12"/>
      <c r="Y256" s="12">
        <v>-1.3</v>
      </c>
      <c r="Z256" s="12"/>
      <c r="AA256" s="12"/>
      <c r="AB256" s="12"/>
      <c r="AC256" s="12"/>
      <c r="AD256" s="13">
        <v>324.10000000000002</v>
      </c>
      <c r="AE256" s="5">
        <v>277.8</v>
      </c>
      <c r="AF256" s="5"/>
      <c r="AG256" s="5"/>
      <c r="AH256" s="5"/>
      <c r="AI256" s="5"/>
      <c r="AJ256" s="5">
        <v>-85</v>
      </c>
      <c r="AK256" s="5"/>
      <c r="AL256" s="5"/>
      <c r="AM256" s="5"/>
      <c r="AN256" s="5"/>
      <c r="AO256" s="5">
        <v>230.6</v>
      </c>
      <c r="AP256" s="5"/>
      <c r="AQ256" s="5"/>
      <c r="AR256" s="5"/>
      <c r="AS256" s="5"/>
      <c r="AT256" s="5">
        <v>-83.9</v>
      </c>
      <c r="AU256" s="5"/>
      <c r="AV256" s="5"/>
      <c r="AW256" s="5"/>
      <c r="AX256" s="5"/>
    </row>
    <row r="257" spans="1:50" ht="141.75">
      <c r="A257" s="20" t="s">
        <v>393</v>
      </c>
      <c r="B257" s="11" t="s">
        <v>394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0"/>
      <c r="R257" s="11"/>
      <c r="S257" s="11"/>
      <c r="T257" s="12">
        <v>4837.5</v>
      </c>
      <c r="U257" s="12"/>
      <c r="V257" s="12"/>
      <c r="W257" s="12"/>
      <c r="X257" s="12"/>
      <c r="Y257" s="12">
        <v>926.1</v>
      </c>
      <c r="Z257" s="12"/>
      <c r="AA257" s="12"/>
      <c r="AB257" s="12"/>
      <c r="AC257" s="12"/>
      <c r="AD257" s="13">
        <f>AD258</f>
        <v>4000.6</v>
      </c>
      <c r="AE257" s="5">
        <v>4837.5</v>
      </c>
      <c r="AF257" s="5"/>
      <c r="AG257" s="5"/>
      <c r="AH257" s="5"/>
      <c r="AI257" s="5"/>
      <c r="AJ257" s="5">
        <v>85</v>
      </c>
      <c r="AK257" s="5"/>
      <c r="AL257" s="5"/>
      <c r="AM257" s="5"/>
      <c r="AN257" s="5"/>
      <c r="AO257" s="5">
        <v>4837.5</v>
      </c>
      <c r="AP257" s="5"/>
      <c r="AQ257" s="5"/>
      <c r="AR257" s="5"/>
      <c r="AS257" s="5"/>
      <c r="AT257" s="5">
        <v>83.9</v>
      </c>
      <c r="AU257" s="5"/>
      <c r="AV257" s="5"/>
      <c r="AW257" s="5"/>
      <c r="AX257" s="5"/>
    </row>
    <row r="258" spans="1:50" ht="204.75">
      <c r="A258" s="20" t="s">
        <v>395</v>
      </c>
      <c r="B258" s="11" t="s">
        <v>394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0" t="s">
        <v>396</v>
      </c>
      <c r="R258" s="11" t="s">
        <v>129</v>
      </c>
      <c r="S258" s="11" t="s">
        <v>31</v>
      </c>
      <c r="T258" s="12">
        <v>4837.5</v>
      </c>
      <c r="U258" s="12"/>
      <c r="V258" s="12"/>
      <c r="W258" s="12"/>
      <c r="X258" s="12"/>
      <c r="Y258" s="12">
        <v>926.1</v>
      </c>
      <c r="Z258" s="12"/>
      <c r="AA258" s="12"/>
      <c r="AB258" s="12"/>
      <c r="AC258" s="12"/>
      <c r="AD258" s="13">
        <v>4000.6</v>
      </c>
      <c r="AE258" s="5">
        <v>4837.5</v>
      </c>
      <c r="AF258" s="5"/>
      <c r="AG258" s="5"/>
      <c r="AH258" s="5"/>
      <c r="AI258" s="5"/>
      <c r="AJ258" s="5">
        <v>85</v>
      </c>
      <c r="AK258" s="5"/>
      <c r="AL258" s="5"/>
      <c r="AM258" s="5"/>
      <c r="AN258" s="5"/>
      <c r="AO258" s="5">
        <v>4837.5</v>
      </c>
      <c r="AP258" s="5"/>
      <c r="AQ258" s="5"/>
      <c r="AR258" s="5"/>
      <c r="AS258" s="5"/>
      <c r="AT258" s="5">
        <v>83.9</v>
      </c>
      <c r="AU258" s="5"/>
      <c r="AV258" s="5"/>
      <c r="AW258" s="5"/>
      <c r="AX258" s="5"/>
    </row>
    <row r="259" spans="1:50" ht="47.25">
      <c r="A259" s="19" t="s">
        <v>397</v>
      </c>
      <c r="B259" s="11" t="s">
        <v>398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0"/>
      <c r="R259" s="11"/>
      <c r="S259" s="11"/>
      <c r="T259" s="12">
        <v>173</v>
      </c>
      <c r="U259" s="12"/>
      <c r="V259" s="12"/>
      <c r="W259" s="12"/>
      <c r="X259" s="12"/>
      <c r="Y259" s="12">
        <v>4128.8</v>
      </c>
      <c r="Z259" s="12"/>
      <c r="AA259" s="12"/>
      <c r="AB259" s="12">
        <v>192.6</v>
      </c>
      <c r="AC259" s="12"/>
      <c r="AD259" s="13">
        <f>AD260+AD265+AD273</f>
        <v>4301.2</v>
      </c>
      <c r="AE259" s="5">
        <v>173</v>
      </c>
      <c r="AF259" s="5"/>
      <c r="AG259" s="5"/>
      <c r="AH259" s="5"/>
      <c r="AI259" s="5"/>
      <c r="AJ259" s="5"/>
      <c r="AK259" s="5"/>
      <c r="AL259" s="5"/>
      <c r="AM259" s="5"/>
      <c r="AN259" s="5"/>
      <c r="AO259" s="5">
        <v>173</v>
      </c>
      <c r="AP259" s="5"/>
      <c r="AQ259" s="5"/>
      <c r="AR259" s="5"/>
      <c r="AS259" s="5"/>
      <c r="AT259" s="5"/>
      <c r="AU259" s="5"/>
      <c r="AV259" s="5"/>
      <c r="AW259" s="5"/>
      <c r="AX259" s="5"/>
    </row>
    <row r="260" spans="1:50" ht="31.5">
      <c r="A260" s="19" t="s">
        <v>399</v>
      </c>
      <c r="B260" s="11" t="s">
        <v>400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0"/>
      <c r="R260" s="11"/>
      <c r="S260" s="11"/>
      <c r="T260" s="12">
        <v>43</v>
      </c>
      <c r="U260" s="12"/>
      <c r="V260" s="12"/>
      <c r="W260" s="12"/>
      <c r="X260" s="12"/>
      <c r="Y260" s="12">
        <v>-3.3</v>
      </c>
      <c r="Z260" s="12"/>
      <c r="AA260" s="12"/>
      <c r="AB260" s="12"/>
      <c r="AC260" s="12"/>
      <c r="AD260" s="13">
        <f>AD261+AD263</f>
        <v>39.700000000000003</v>
      </c>
      <c r="AE260" s="5">
        <v>43</v>
      </c>
      <c r="AF260" s="5"/>
      <c r="AG260" s="5"/>
      <c r="AH260" s="5"/>
      <c r="AI260" s="5"/>
      <c r="AJ260" s="5"/>
      <c r="AK260" s="5"/>
      <c r="AL260" s="5"/>
      <c r="AM260" s="5"/>
      <c r="AN260" s="5"/>
      <c r="AO260" s="5">
        <v>43</v>
      </c>
      <c r="AP260" s="5"/>
      <c r="AQ260" s="5"/>
      <c r="AR260" s="5"/>
      <c r="AS260" s="5"/>
      <c r="AT260" s="5"/>
      <c r="AU260" s="5"/>
      <c r="AV260" s="5"/>
      <c r="AW260" s="5"/>
      <c r="AX260" s="5"/>
    </row>
    <row r="261" spans="1:50" ht="94.5">
      <c r="A261" s="19" t="s">
        <v>401</v>
      </c>
      <c r="B261" s="11" t="s">
        <v>402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0"/>
      <c r="R261" s="11"/>
      <c r="S261" s="11"/>
      <c r="T261" s="12">
        <v>10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3">
        <f>AD262</f>
        <v>10</v>
      </c>
      <c r="AE261" s="5">
        <v>10</v>
      </c>
      <c r="AF261" s="5"/>
      <c r="AG261" s="5"/>
      <c r="AH261" s="5"/>
      <c r="AI261" s="5"/>
      <c r="AJ261" s="5"/>
      <c r="AK261" s="5"/>
      <c r="AL261" s="5"/>
      <c r="AM261" s="5"/>
      <c r="AN261" s="5"/>
      <c r="AO261" s="5">
        <v>10</v>
      </c>
      <c r="AP261" s="5"/>
      <c r="AQ261" s="5"/>
      <c r="AR261" s="5"/>
      <c r="AS261" s="5"/>
      <c r="AT261" s="5"/>
      <c r="AU261" s="5"/>
      <c r="AV261" s="5"/>
      <c r="AW261" s="5"/>
      <c r="AX261" s="5"/>
    </row>
    <row r="262" spans="1:50" ht="126">
      <c r="A262" s="20" t="s">
        <v>403</v>
      </c>
      <c r="B262" s="11" t="s">
        <v>402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0" t="s">
        <v>123</v>
      </c>
      <c r="R262" s="11" t="s">
        <v>82</v>
      </c>
      <c r="S262" s="11" t="s">
        <v>30</v>
      </c>
      <c r="T262" s="12">
        <v>10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3">
        <v>10</v>
      </c>
      <c r="AE262" s="5">
        <v>10</v>
      </c>
      <c r="AF262" s="5"/>
      <c r="AG262" s="5"/>
      <c r="AH262" s="5"/>
      <c r="AI262" s="5"/>
      <c r="AJ262" s="5"/>
      <c r="AK262" s="5"/>
      <c r="AL262" s="5"/>
      <c r="AM262" s="5"/>
      <c r="AN262" s="5"/>
      <c r="AO262" s="5">
        <v>10</v>
      </c>
      <c r="AP262" s="5"/>
      <c r="AQ262" s="5"/>
      <c r="AR262" s="5"/>
      <c r="AS262" s="5"/>
      <c r="AT262" s="5"/>
      <c r="AU262" s="5"/>
      <c r="AV262" s="5"/>
      <c r="AW262" s="5"/>
      <c r="AX262" s="5"/>
    </row>
    <row r="263" spans="1:50" ht="110.25">
      <c r="A263" s="20" t="s">
        <v>404</v>
      </c>
      <c r="B263" s="11" t="s">
        <v>405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0"/>
      <c r="R263" s="11"/>
      <c r="S263" s="11"/>
      <c r="T263" s="12">
        <v>30</v>
      </c>
      <c r="U263" s="12"/>
      <c r="V263" s="12"/>
      <c r="W263" s="12"/>
      <c r="X263" s="12"/>
      <c r="Y263" s="12">
        <v>-0.3</v>
      </c>
      <c r="Z263" s="12"/>
      <c r="AA263" s="12"/>
      <c r="AB263" s="12"/>
      <c r="AC263" s="12"/>
      <c r="AD263" s="13">
        <f>AD264</f>
        <v>29.7</v>
      </c>
      <c r="AE263" s="5">
        <v>30</v>
      </c>
      <c r="AF263" s="5"/>
      <c r="AG263" s="5"/>
      <c r="AH263" s="5"/>
      <c r="AI263" s="5"/>
      <c r="AJ263" s="5"/>
      <c r="AK263" s="5"/>
      <c r="AL263" s="5"/>
      <c r="AM263" s="5"/>
      <c r="AN263" s="5"/>
      <c r="AO263" s="5">
        <v>30</v>
      </c>
      <c r="AP263" s="5"/>
      <c r="AQ263" s="5"/>
      <c r="AR263" s="5"/>
      <c r="AS263" s="5"/>
      <c r="AT263" s="5"/>
      <c r="AU263" s="5"/>
      <c r="AV263" s="5"/>
      <c r="AW263" s="5"/>
      <c r="AX263" s="5"/>
    </row>
    <row r="264" spans="1:50" ht="141.75">
      <c r="A264" s="20" t="s">
        <v>406</v>
      </c>
      <c r="B264" s="11" t="s">
        <v>405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0" t="s">
        <v>123</v>
      </c>
      <c r="R264" s="11" t="s">
        <v>82</v>
      </c>
      <c r="S264" s="11" t="s">
        <v>129</v>
      </c>
      <c r="T264" s="12">
        <v>30</v>
      </c>
      <c r="U264" s="12"/>
      <c r="V264" s="12"/>
      <c r="W264" s="12"/>
      <c r="X264" s="12"/>
      <c r="Y264" s="12">
        <v>-0.3</v>
      </c>
      <c r="Z264" s="12"/>
      <c r="AA264" s="12"/>
      <c r="AB264" s="12"/>
      <c r="AC264" s="12"/>
      <c r="AD264" s="13">
        <v>29.7</v>
      </c>
      <c r="AE264" s="5">
        <v>30</v>
      </c>
      <c r="AF264" s="5"/>
      <c r="AG264" s="5"/>
      <c r="AH264" s="5"/>
      <c r="AI264" s="5"/>
      <c r="AJ264" s="5"/>
      <c r="AK264" s="5"/>
      <c r="AL264" s="5"/>
      <c r="AM264" s="5"/>
      <c r="AN264" s="5"/>
      <c r="AO264" s="5">
        <v>30</v>
      </c>
      <c r="AP264" s="5"/>
      <c r="AQ264" s="5"/>
      <c r="AR264" s="5"/>
      <c r="AS264" s="5"/>
      <c r="AT264" s="5"/>
      <c r="AU264" s="5"/>
      <c r="AV264" s="5"/>
      <c r="AW264" s="5"/>
      <c r="AX264" s="5"/>
    </row>
    <row r="265" spans="1:50" ht="31.5">
      <c r="A265" s="19" t="s">
        <v>407</v>
      </c>
      <c r="B265" s="11" t="s">
        <v>408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0"/>
      <c r="R265" s="11"/>
      <c r="S265" s="11"/>
      <c r="T265" s="12"/>
      <c r="U265" s="12"/>
      <c r="V265" s="12"/>
      <c r="W265" s="12"/>
      <c r="X265" s="12"/>
      <c r="Y265" s="12">
        <v>4223.1000000000004</v>
      </c>
      <c r="Z265" s="12"/>
      <c r="AA265" s="12"/>
      <c r="AB265" s="12">
        <v>192.6</v>
      </c>
      <c r="AC265" s="12"/>
      <c r="AD265" s="13">
        <f>AD266+AD270</f>
        <v>4222.5</v>
      </c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</row>
    <row r="266" spans="1:50" ht="110.25">
      <c r="A266" s="20" t="s">
        <v>409</v>
      </c>
      <c r="B266" s="11" t="s">
        <v>410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0"/>
      <c r="R266" s="11"/>
      <c r="S266" s="11"/>
      <c r="T266" s="12"/>
      <c r="U266" s="12"/>
      <c r="V266" s="12"/>
      <c r="W266" s="12"/>
      <c r="X266" s="12"/>
      <c r="Y266" s="12">
        <v>1502.8</v>
      </c>
      <c r="Z266" s="12"/>
      <c r="AA266" s="12"/>
      <c r="AB266" s="12">
        <v>192.6</v>
      </c>
      <c r="AC266" s="12"/>
      <c r="AD266" s="13">
        <f>AD267+AD268+AD269</f>
        <v>1502.3999999999999</v>
      </c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</row>
    <row r="267" spans="1:50" ht="126">
      <c r="A267" s="20" t="s">
        <v>411</v>
      </c>
      <c r="B267" s="11" t="s">
        <v>410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0" t="s">
        <v>29</v>
      </c>
      <c r="R267" s="11" t="s">
        <v>82</v>
      </c>
      <c r="S267" s="11" t="s">
        <v>31</v>
      </c>
      <c r="T267" s="12"/>
      <c r="U267" s="12"/>
      <c r="V267" s="12"/>
      <c r="W267" s="12"/>
      <c r="X267" s="12"/>
      <c r="Y267" s="12">
        <v>1280.0999999999999</v>
      </c>
      <c r="Z267" s="12"/>
      <c r="AA267" s="12"/>
      <c r="AB267" s="12">
        <v>192.6</v>
      </c>
      <c r="AC267" s="12"/>
      <c r="AD267" s="13">
        <v>1279.8</v>
      </c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</row>
    <row r="268" spans="1:50" ht="126">
      <c r="A268" s="20" t="s">
        <v>411</v>
      </c>
      <c r="B268" s="11" t="s">
        <v>410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0" t="s">
        <v>29</v>
      </c>
      <c r="R268" s="11" t="s">
        <v>147</v>
      </c>
      <c r="S268" s="11" t="s">
        <v>46</v>
      </c>
      <c r="T268" s="12"/>
      <c r="U268" s="12"/>
      <c r="V268" s="12"/>
      <c r="W268" s="12"/>
      <c r="X268" s="12"/>
      <c r="Y268" s="12">
        <v>146.1</v>
      </c>
      <c r="Z268" s="12"/>
      <c r="AA268" s="12"/>
      <c r="AB268" s="12"/>
      <c r="AC268" s="12"/>
      <c r="AD268" s="13">
        <v>146.1</v>
      </c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</row>
    <row r="269" spans="1:50" ht="126">
      <c r="A269" s="20" t="s">
        <v>412</v>
      </c>
      <c r="B269" s="11" t="s">
        <v>410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0" t="s">
        <v>224</v>
      </c>
      <c r="R269" s="11" t="s">
        <v>82</v>
      </c>
      <c r="S269" s="11" t="s">
        <v>83</v>
      </c>
      <c r="T269" s="12"/>
      <c r="U269" s="12"/>
      <c r="V269" s="12"/>
      <c r="W269" s="12"/>
      <c r="X269" s="12"/>
      <c r="Y269" s="12">
        <v>76.599999999999994</v>
      </c>
      <c r="Z269" s="12"/>
      <c r="AA269" s="12"/>
      <c r="AB269" s="12"/>
      <c r="AC269" s="12"/>
      <c r="AD269" s="13">
        <v>76.5</v>
      </c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</row>
    <row r="270" spans="1:50" ht="94.5">
      <c r="A270" s="19" t="s">
        <v>413</v>
      </c>
      <c r="B270" s="11" t="s">
        <v>414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0"/>
      <c r="R270" s="11"/>
      <c r="S270" s="11"/>
      <c r="T270" s="12"/>
      <c r="U270" s="12"/>
      <c r="V270" s="12"/>
      <c r="W270" s="12"/>
      <c r="X270" s="12"/>
      <c r="Y270" s="12">
        <v>2720.3</v>
      </c>
      <c r="Z270" s="12"/>
      <c r="AA270" s="12"/>
      <c r="AB270" s="12"/>
      <c r="AC270" s="12"/>
      <c r="AD270" s="13">
        <f>AD271+AD272</f>
        <v>2720.1</v>
      </c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</row>
    <row r="271" spans="1:50" ht="110.25">
      <c r="A271" s="20" t="s">
        <v>415</v>
      </c>
      <c r="B271" s="11" t="s">
        <v>414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0" t="s">
        <v>29</v>
      </c>
      <c r="R271" s="11" t="s">
        <v>82</v>
      </c>
      <c r="S271" s="11" t="s">
        <v>31</v>
      </c>
      <c r="T271" s="12"/>
      <c r="U271" s="12"/>
      <c r="V271" s="12"/>
      <c r="W271" s="12"/>
      <c r="X271" s="12"/>
      <c r="Y271" s="12">
        <v>1950.3</v>
      </c>
      <c r="Z271" s="12"/>
      <c r="AA271" s="12"/>
      <c r="AB271" s="12"/>
      <c r="AC271" s="12"/>
      <c r="AD271" s="13">
        <v>1950.1</v>
      </c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</row>
    <row r="272" spans="1:50" ht="110.25">
      <c r="A272" s="20" t="s">
        <v>415</v>
      </c>
      <c r="B272" s="11" t="s">
        <v>414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0" t="s">
        <v>29</v>
      </c>
      <c r="R272" s="11" t="s">
        <v>30</v>
      </c>
      <c r="S272" s="11" t="s">
        <v>30</v>
      </c>
      <c r="T272" s="12"/>
      <c r="U272" s="12"/>
      <c r="V272" s="12"/>
      <c r="W272" s="12"/>
      <c r="X272" s="12"/>
      <c r="Y272" s="12">
        <v>770</v>
      </c>
      <c r="Z272" s="12"/>
      <c r="AA272" s="12"/>
      <c r="AB272" s="12"/>
      <c r="AC272" s="12"/>
      <c r="AD272" s="13">
        <v>770</v>
      </c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</row>
    <row r="273" spans="1:50" ht="47.25">
      <c r="A273" s="19" t="s">
        <v>416</v>
      </c>
      <c r="B273" s="11" t="s">
        <v>417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0"/>
      <c r="R273" s="11"/>
      <c r="S273" s="11"/>
      <c r="T273" s="12">
        <v>130</v>
      </c>
      <c r="U273" s="12"/>
      <c r="V273" s="12"/>
      <c r="W273" s="12"/>
      <c r="X273" s="12"/>
      <c r="Y273" s="12">
        <v>-91</v>
      </c>
      <c r="Z273" s="12"/>
      <c r="AA273" s="12"/>
      <c r="AB273" s="12"/>
      <c r="AC273" s="12"/>
      <c r="AD273" s="13">
        <f>AD274+AD276+AD278+AD280</f>
        <v>39</v>
      </c>
      <c r="AE273" s="5">
        <v>130</v>
      </c>
      <c r="AF273" s="5"/>
      <c r="AG273" s="5"/>
      <c r="AH273" s="5"/>
      <c r="AI273" s="5"/>
      <c r="AJ273" s="5"/>
      <c r="AK273" s="5"/>
      <c r="AL273" s="5"/>
      <c r="AM273" s="5"/>
      <c r="AN273" s="5"/>
      <c r="AO273" s="5">
        <v>130</v>
      </c>
      <c r="AP273" s="5"/>
      <c r="AQ273" s="5"/>
      <c r="AR273" s="5"/>
      <c r="AS273" s="5"/>
      <c r="AT273" s="5"/>
      <c r="AU273" s="5"/>
      <c r="AV273" s="5"/>
      <c r="AW273" s="5"/>
      <c r="AX273" s="5"/>
    </row>
    <row r="274" spans="1:50" ht="110.25">
      <c r="A274" s="20" t="s">
        <v>418</v>
      </c>
      <c r="B274" s="11" t="s">
        <v>419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0"/>
      <c r="R274" s="11"/>
      <c r="S274" s="11"/>
      <c r="T274" s="12"/>
      <c r="U274" s="12"/>
      <c r="V274" s="12"/>
      <c r="W274" s="12"/>
      <c r="X274" s="12"/>
      <c r="Y274" s="12">
        <v>9</v>
      </c>
      <c r="Z274" s="12"/>
      <c r="AA274" s="12"/>
      <c r="AB274" s="12"/>
      <c r="AC274" s="12"/>
      <c r="AD274" s="13">
        <f>AD275</f>
        <v>9</v>
      </c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</row>
    <row r="275" spans="1:50" ht="126">
      <c r="A275" s="20" t="s">
        <v>420</v>
      </c>
      <c r="B275" s="11" t="s">
        <v>419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0" t="s">
        <v>29</v>
      </c>
      <c r="R275" s="11" t="s">
        <v>30</v>
      </c>
      <c r="S275" s="11" t="s">
        <v>246</v>
      </c>
      <c r="T275" s="12"/>
      <c r="U275" s="12"/>
      <c r="V275" s="12"/>
      <c r="W275" s="12"/>
      <c r="X275" s="12"/>
      <c r="Y275" s="12">
        <v>9</v>
      </c>
      <c r="Z275" s="12"/>
      <c r="AA275" s="12"/>
      <c r="AB275" s="12"/>
      <c r="AC275" s="12"/>
      <c r="AD275" s="13">
        <v>9</v>
      </c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</row>
    <row r="276" spans="1:50" ht="110.25">
      <c r="A276" s="20" t="s">
        <v>421</v>
      </c>
      <c r="B276" s="11" t="s">
        <v>422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0"/>
      <c r="R276" s="11"/>
      <c r="S276" s="11"/>
      <c r="T276" s="12">
        <v>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3">
        <f>AD277</f>
        <v>4</v>
      </c>
      <c r="AE276" s="5">
        <v>4</v>
      </c>
      <c r="AF276" s="5"/>
      <c r="AG276" s="5"/>
      <c r="AH276" s="5"/>
      <c r="AI276" s="5"/>
      <c r="AJ276" s="5"/>
      <c r="AK276" s="5"/>
      <c r="AL276" s="5"/>
      <c r="AM276" s="5"/>
      <c r="AN276" s="5"/>
      <c r="AO276" s="5">
        <v>4</v>
      </c>
      <c r="AP276" s="5"/>
      <c r="AQ276" s="5"/>
      <c r="AR276" s="5"/>
      <c r="AS276" s="5"/>
      <c r="AT276" s="5"/>
      <c r="AU276" s="5"/>
      <c r="AV276" s="5"/>
      <c r="AW276" s="5"/>
      <c r="AX276" s="5"/>
    </row>
    <row r="277" spans="1:50" ht="126">
      <c r="A277" s="20" t="s">
        <v>423</v>
      </c>
      <c r="B277" s="11" t="s">
        <v>422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0" t="s">
        <v>29</v>
      </c>
      <c r="R277" s="11" t="s">
        <v>147</v>
      </c>
      <c r="S277" s="11" t="s">
        <v>46</v>
      </c>
      <c r="T277" s="12">
        <v>4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3">
        <v>4</v>
      </c>
      <c r="AE277" s="5">
        <v>4</v>
      </c>
      <c r="AF277" s="5"/>
      <c r="AG277" s="5"/>
      <c r="AH277" s="5"/>
      <c r="AI277" s="5"/>
      <c r="AJ277" s="5"/>
      <c r="AK277" s="5"/>
      <c r="AL277" s="5"/>
      <c r="AM277" s="5"/>
      <c r="AN277" s="5"/>
      <c r="AO277" s="5">
        <v>4</v>
      </c>
      <c r="AP277" s="5"/>
      <c r="AQ277" s="5"/>
      <c r="AR277" s="5"/>
      <c r="AS277" s="5"/>
      <c r="AT277" s="5"/>
      <c r="AU277" s="5"/>
      <c r="AV277" s="5"/>
      <c r="AW277" s="5"/>
      <c r="AX277" s="5"/>
    </row>
    <row r="278" spans="1:50" ht="141.75">
      <c r="A278" s="20" t="s">
        <v>424</v>
      </c>
      <c r="B278" s="11" t="s">
        <v>425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0"/>
      <c r="R278" s="11"/>
      <c r="S278" s="11"/>
      <c r="T278" s="12">
        <v>6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3">
        <f>AD279</f>
        <v>6</v>
      </c>
      <c r="AE278" s="5">
        <v>6</v>
      </c>
      <c r="AF278" s="5"/>
      <c r="AG278" s="5"/>
      <c r="AH278" s="5"/>
      <c r="AI278" s="5"/>
      <c r="AJ278" s="5"/>
      <c r="AK278" s="5"/>
      <c r="AL278" s="5"/>
      <c r="AM278" s="5"/>
      <c r="AN278" s="5"/>
      <c r="AO278" s="5">
        <v>6</v>
      </c>
      <c r="AP278" s="5"/>
      <c r="AQ278" s="5"/>
      <c r="AR278" s="5"/>
      <c r="AS278" s="5"/>
      <c r="AT278" s="5"/>
      <c r="AU278" s="5"/>
      <c r="AV278" s="5"/>
      <c r="AW278" s="5"/>
      <c r="AX278" s="5"/>
    </row>
    <row r="279" spans="1:50" ht="157.5">
      <c r="A279" s="20" t="s">
        <v>426</v>
      </c>
      <c r="B279" s="11" t="s">
        <v>425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0" t="s">
        <v>29</v>
      </c>
      <c r="R279" s="11" t="s">
        <v>147</v>
      </c>
      <c r="S279" s="11" t="s">
        <v>46</v>
      </c>
      <c r="T279" s="12">
        <v>6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3">
        <v>6</v>
      </c>
      <c r="AE279" s="5">
        <v>6</v>
      </c>
      <c r="AF279" s="5"/>
      <c r="AG279" s="5"/>
      <c r="AH279" s="5"/>
      <c r="AI279" s="5"/>
      <c r="AJ279" s="5"/>
      <c r="AK279" s="5"/>
      <c r="AL279" s="5"/>
      <c r="AM279" s="5"/>
      <c r="AN279" s="5"/>
      <c r="AO279" s="5">
        <v>6</v>
      </c>
      <c r="AP279" s="5"/>
      <c r="AQ279" s="5"/>
      <c r="AR279" s="5"/>
      <c r="AS279" s="5"/>
      <c r="AT279" s="5"/>
      <c r="AU279" s="5"/>
      <c r="AV279" s="5"/>
      <c r="AW279" s="5"/>
      <c r="AX279" s="5"/>
    </row>
    <row r="280" spans="1:50" ht="126">
      <c r="A280" s="20" t="s">
        <v>427</v>
      </c>
      <c r="B280" s="11" t="s">
        <v>428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0"/>
      <c r="R280" s="11"/>
      <c r="S280" s="11"/>
      <c r="T280" s="12">
        <v>20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3">
        <f>AD281</f>
        <v>20</v>
      </c>
      <c r="AE280" s="5">
        <v>20</v>
      </c>
      <c r="AF280" s="5"/>
      <c r="AG280" s="5"/>
      <c r="AH280" s="5"/>
      <c r="AI280" s="5"/>
      <c r="AJ280" s="5"/>
      <c r="AK280" s="5"/>
      <c r="AL280" s="5"/>
      <c r="AM280" s="5"/>
      <c r="AN280" s="5"/>
      <c r="AO280" s="5">
        <v>20</v>
      </c>
      <c r="AP280" s="5"/>
      <c r="AQ280" s="5"/>
      <c r="AR280" s="5"/>
      <c r="AS280" s="5"/>
      <c r="AT280" s="5"/>
      <c r="AU280" s="5"/>
      <c r="AV280" s="5"/>
      <c r="AW280" s="5"/>
      <c r="AX280" s="5"/>
    </row>
    <row r="281" spans="1:50" ht="157.5">
      <c r="A281" s="20" t="s">
        <v>429</v>
      </c>
      <c r="B281" s="11" t="s">
        <v>428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0" t="s">
        <v>123</v>
      </c>
      <c r="R281" s="11" t="s">
        <v>82</v>
      </c>
      <c r="S281" s="11" t="s">
        <v>82</v>
      </c>
      <c r="T281" s="12">
        <v>20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3">
        <v>20</v>
      </c>
      <c r="AE281" s="5">
        <v>20</v>
      </c>
      <c r="AF281" s="5"/>
      <c r="AG281" s="5"/>
      <c r="AH281" s="5"/>
      <c r="AI281" s="5"/>
      <c r="AJ281" s="5"/>
      <c r="AK281" s="5"/>
      <c r="AL281" s="5"/>
      <c r="AM281" s="5"/>
      <c r="AN281" s="5"/>
      <c r="AO281" s="5">
        <v>20</v>
      </c>
      <c r="AP281" s="5"/>
      <c r="AQ281" s="5"/>
      <c r="AR281" s="5"/>
      <c r="AS281" s="5"/>
      <c r="AT281" s="5"/>
      <c r="AU281" s="5"/>
      <c r="AV281" s="5"/>
      <c r="AW281" s="5"/>
      <c r="AX281" s="5"/>
    </row>
    <row r="282" spans="1:50" ht="63">
      <c r="A282" s="19" t="s">
        <v>430</v>
      </c>
      <c r="B282" s="11" t="s">
        <v>431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0"/>
      <c r="R282" s="11"/>
      <c r="S282" s="11"/>
      <c r="T282" s="12">
        <v>7851</v>
      </c>
      <c r="U282" s="12"/>
      <c r="V282" s="12"/>
      <c r="W282" s="12"/>
      <c r="X282" s="12"/>
      <c r="Y282" s="12">
        <v>333.4</v>
      </c>
      <c r="Z282" s="12"/>
      <c r="AA282" s="12">
        <v>41</v>
      </c>
      <c r="AB282" s="12"/>
      <c r="AC282" s="12"/>
      <c r="AD282" s="13">
        <f>AD283+AD286+AD290+AD293+AD296</f>
        <v>8184.4</v>
      </c>
      <c r="AE282" s="5">
        <v>7829.1</v>
      </c>
      <c r="AF282" s="5"/>
      <c r="AG282" s="5"/>
      <c r="AH282" s="5"/>
      <c r="AI282" s="5"/>
      <c r="AJ282" s="5"/>
      <c r="AK282" s="5"/>
      <c r="AL282" s="5"/>
      <c r="AM282" s="5"/>
      <c r="AN282" s="5"/>
      <c r="AO282" s="5">
        <v>7840.4</v>
      </c>
      <c r="AP282" s="5"/>
      <c r="AQ282" s="5"/>
      <c r="AR282" s="5"/>
      <c r="AS282" s="5"/>
      <c r="AT282" s="5"/>
      <c r="AU282" s="5"/>
      <c r="AV282" s="5"/>
      <c r="AW282" s="5"/>
      <c r="AX282" s="5"/>
    </row>
    <row r="283" spans="1:50" ht="15.75">
      <c r="A283" s="19" t="s">
        <v>432</v>
      </c>
      <c r="B283" s="11" t="s">
        <v>433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0"/>
      <c r="R283" s="11"/>
      <c r="S283" s="11"/>
      <c r="T283" s="12"/>
      <c r="U283" s="12"/>
      <c r="V283" s="12"/>
      <c r="W283" s="12"/>
      <c r="X283" s="12"/>
      <c r="Y283" s="12">
        <v>41</v>
      </c>
      <c r="Z283" s="12"/>
      <c r="AA283" s="12">
        <v>41</v>
      </c>
      <c r="AB283" s="12"/>
      <c r="AC283" s="12"/>
      <c r="AD283" s="13">
        <f>AD284</f>
        <v>41</v>
      </c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</row>
    <row r="284" spans="1:50" ht="110.25">
      <c r="A284" s="20" t="s">
        <v>434</v>
      </c>
      <c r="B284" s="11" t="s">
        <v>435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0"/>
      <c r="R284" s="11"/>
      <c r="S284" s="11"/>
      <c r="T284" s="12"/>
      <c r="U284" s="12"/>
      <c r="V284" s="12"/>
      <c r="W284" s="12"/>
      <c r="X284" s="12"/>
      <c r="Y284" s="12">
        <v>41</v>
      </c>
      <c r="Z284" s="12"/>
      <c r="AA284" s="12">
        <v>41</v>
      </c>
      <c r="AB284" s="12"/>
      <c r="AC284" s="12"/>
      <c r="AD284" s="13">
        <f>AD285</f>
        <v>41</v>
      </c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</row>
    <row r="285" spans="1:50" ht="126">
      <c r="A285" s="20" t="s">
        <v>436</v>
      </c>
      <c r="B285" s="11" t="s">
        <v>435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0" t="s">
        <v>437</v>
      </c>
      <c r="R285" s="11" t="s">
        <v>83</v>
      </c>
      <c r="S285" s="11" t="s">
        <v>169</v>
      </c>
      <c r="T285" s="12"/>
      <c r="U285" s="12"/>
      <c r="V285" s="12"/>
      <c r="W285" s="12"/>
      <c r="X285" s="12"/>
      <c r="Y285" s="12">
        <v>41</v>
      </c>
      <c r="Z285" s="12"/>
      <c r="AA285" s="12">
        <v>41</v>
      </c>
      <c r="AB285" s="12"/>
      <c r="AC285" s="12"/>
      <c r="AD285" s="13">
        <v>41</v>
      </c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</row>
    <row r="286" spans="1:50" ht="31.5">
      <c r="A286" s="19" t="s">
        <v>438</v>
      </c>
      <c r="B286" s="11" t="s">
        <v>439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0"/>
      <c r="R286" s="11"/>
      <c r="S286" s="11"/>
      <c r="T286" s="12">
        <v>5925.1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3">
        <f>AD287</f>
        <v>5925.1</v>
      </c>
      <c r="AE286" s="5">
        <v>5902.9</v>
      </c>
      <c r="AF286" s="5"/>
      <c r="AG286" s="5"/>
      <c r="AH286" s="5"/>
      <c r="AI286" s="5"/>
      <c r="AJ286" s="5"/>
      <c r="AK286" s="5"/>
      <c r="AL286" s="5"/>
      <c r="AM286" s="5"/>
      <c r="AN286" s="5"/>
      <c r="AO286" s="5">
        <v>5907.3</v>
      </c>
      <c r="AP286" s="5"/>
      <c r="AQ286" s="5"/>
      <c r="AR286" s="5"/>
      <c r="AS286" s="5"/>
      <c r="AT286" s="5"/>
      <c r="AU286" s="5"/>
      <c r="AV286" s="5"/>
      <c r="AW286" s="5"/>
      <c r="AX286" s="5"/>
    </row>
    <row r="287" spans="1:50" ht="126">
      <c r="A287" s="20" t="s">
        <v>440</v>
      </c>
      <c r="B287" s="11" t="s">
        <v>441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0"/>
      <c r="R287" s="11"/>
      <c r="S287" s="11"/>
      <c r="T287" s="12">
        <v>5925.1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3">
        <f>AD288+AD289</f>
        <v>5925.1</v>
      </c>
      <c r="AE287" s="5">
        <v>5902.9</v>
      </c>
      <c r="AF287" s="5"/>
      <c r="AG287" s="5"/>
      <c r="AH287" s="5"/>
      <c r="AI287" s="5"/>
      <c r="AJ287" s="5"/>
      <c r="AK287" s="5"/>
      <c r="AL287" s="5"/>
      <c r="AM287" s="5"/>
      <c r="AN287" s="5"/>
      <c r="AO287" s="5">
        <v>5907.3</v>
      </c>
      <c r="AP287" s="5"/>
      <c r="AQ287" s="5"/>
      <c r="AR287" s="5"/>
      <c r="AS287" s="5"/>
      <c r="AT287" s="5"/>
      <c r="AU287" s="5"/>
      <c r="AV287" s="5"/>
      <c r="AW287" s="5"/>
      <c r="AX287" s="5"/>
    </row>
    <row r="288" spans="1:50" ht="126">
      <c r="A288" s="20" t="s">
        <v>442</v>
      </c>
      <c r="B288" s="11" t="s">
        <v>441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0" t="s">
        <v>29</v>
      </c>
      <c r="R288" s="11" t="s">
        <v>83</v>
      </c>
      <c r="S288" s="11" t="s">
        <v>30</v>
      </c>
      <c r="T288" s="12">
        <v>184.1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3">
        <v>184.1</v>
      </c>
      <c r="AE288" s="5">
        <v>184.1</v>
      </c>
      <c r="AF288" s="5"/>
      <c r="AG288" s="5"/>
      <c r="AH288" s="5"/>
      <c r="AI288" s="5"/>
      <c r="AJ288" s="5"/>
      <c r="AK288" s="5"/>
      <c r="AL288" s="5"/>
      <c r="AM288" s="5"/>
      <c r="AN288" s="5"/>
      <c r="AO288" s="5">
        <v>184.1</v>
      </c>
      <c r="AP288" s="5"/>
      <c r="AQ288" s="5"/>
      <c r="AR288" s="5"/>
      <c r="AS288" s="5"/>
      <c r="AT288" s="5"/>
      <c r="AU288" s="5"/>
      <c r="AV288" s="5"/>
      <c r="AW288" s="5"/>
      <c r="AX288" s="5"/>
    </row>
    <row r="289" spans="1:52" ht="126">
      <c r="A289" s="20" t="s">
        <v>442</v>
      </c>
      <c r="B289" s="11" t="s">
        <v>441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0" t="s">
        <v>29</v>
      </c>
      <c r="R289" s="11" t="s">
        <v>83</v>
      </c>
      <c r="S289" s="11" t="s">
        <v>169</v>
      </c>
      <c r="T289" s="12">
        <v>5741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3">
        <v>5741</v>
      </c>
      <c r="AE289" s="5">
        <v>5718.8</v>
      </c>
      <c r="AF289" s="5"/>
      <c r="AG289" s="5"/>
      <c r="AH289" s="5"/>
      <c r="AI289" s="5"/>
      <c r="AJ289" s="5"/>
      <c r="AK289" s="5"/>
      <c r="AL289" s="5"/>
      <c r="AM289" s="5"/>
      <c r="AN289" s="5"/>
      <c r="AO289" s="5">
        <v>5723.2</v>
      </c>
      <c r="AP289" s="5"/>
      <c r="AQ289" s="5"/>
      <c r="AR289" s="5"/>
      <c r="AS289" s="5"/>
      <c r="AT289" s="5"/>
      <c r="AU289" s="5"/>
      <c r="AV289" s="5"/>
      <c r="AW289" s="5"/>
      <c r="AX289" s="5"/>
    </row>
    <row r="290" spans="1:52" ht="15.75">
      <c r="A290" s="19" t="s">
        <v>443</v>
      </c>
      <c r="B290" s="11" t="s">
        <v>444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0"/>
      <c r="R290" s="11"/>
      <c r="S290" s="11"/>
      <c r="T290" s="12">
        <v>283.5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3">
        <f>AD291</f>
        <v>283.5</v>
      </c>
      <c r="AE290" s="5">
        <v>294.39999999999998</v>
      </c>
      <c r="AF290" s="5"/>
      <c r="AG290" s="5"/>
      <c r="AH290" s="5"/>
      <c r="AI290" s="5"/>
      <c r="AJ290" s="5"/>
      <c r="AK290" s="5"/>
      <c r="AL290" s="5"/>
      <c r="AM290" s="5"/>
      <c r="AN290" s="5"/>
      <c r="AO290" s="5">
        <v>294.39999999999998</v>
      </c>
      <c r="AP290" s="5"/>
      <c r="AQ290" s="5"/>
      <c r="AR290" s="5"/>
      <c r="AS290" s="5"/>
      <c r="AT290" s="5"/>
      <c r="AU290" s="5"/>
      <c r="AV290" s="5"/>
      <c r="AW290" s="5"/>
      <c r="AX290" s="5"/>
    </row>
    <row r="291" spans="1:52" ht="110.25">
      <c r="A291" s="20" t="s">
        <v>445</v>
      </c>
      <c r="B291" s="11" t="s">
        <v>446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0"/>
      <c r="R291" s="11"/>
      <c r="S291" s="11"/>
      <c r="T291" s="12">
        <v>283.5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3">
        <f>AD292</f>
        <v>283.5</v>
      </c>
      <c r="AE291" s="5">
        <v>294.39999999999998</v>
      </c>
      <c r="AF291" s="5"/>
      <c r="AG291" s="5"/>
      <c r="AH291" s="5"/>
      <c r="AI291" s="5"/>
      <c r="AJ291" s="5"/>
      <c r="AK291" s="5"/>
      <c r="AL291" s="5"/>
      <c r="AM291" s="5"/>
      <c r="AN291" s="5"/>
      <c r="AO291" s="5">
        <v>294.39999999999998</v>
      </c>
      <c r="AP291" s="5"/>
      <c r="AQ291" s="5"/>
      <c r="AR291" s="5"/>
      <c r="AS291" s="5"/>
      <c r="AT291" s="5"/>
      <c r="AU291" s="5"/>
      <c r="AV291" s="5"/>
      <c r="AW291" s="5"/>
      <c r="AX291" s="5"/>
    </row>
    <row r="292" spans="1:52" ht="126">
      <c r="A292" s="20" t="s">
        <v>447</v>
      </c>
      <c r="B292" s="11" t="s">
        <v>446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0" t="s">
        <v>29</v>
      </c>
      <c r="R292" s="11" t="s">
        <v>83</v>
      </c>
      <c r="S292" s="11" t="s">
        <v>169</v>
      </c>
      <c r="T292" s="12">
        <v>283.5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3">
        <v>283.5</v>
      </c>
      <c r="AE292" s="5">
        <v>294.39999999999998</v>
      </c>
      <c r="AF292" s="5"/>
      <c r="AG292" s="5"/>
      <c r="AH292" s="5"/>
      <c r="AI292" s="5"/>
      <c r="AJ292" s="5"/>
      <c r="AK292" s="5"/>
      <c r="AL292" s="5"/>
      <c r="AM292" s="5"/>
      <c r="AN292" s="5"/>
      <c r="AO292" s="5">
        <v>294.39999999999998</v>
      </c>
      <c r="AP292" s="5"/>
      <c r="AQ292" s="5"/>
      <c r="AR292" s="5"/>
      <c r="AS292" s="5"/>
      <c r="AT292" s="5"/>
      <c r="AU292" s="5"/>
      <c r="AV292" s="5"/>
      <c r="AW292" s="5"/>
      <c r="AX292" s="5"/>
    </row>
    <row r="293" spans="1:52" ht="47.25">
      <c r="A293" s="19" t="s">
        <v>448</v>
      </c>
      <c r="B293" s="11" t="s">
        <v>449</v>
      </c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0"/>
      <c r="R293" s="11"/>
      <c r="S293" s="11"/>
      <c r="T293" s="12">
        <v>1642.4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3">
        <f>AD294</f>
        <v>1642.4</v>
      </c>
      <c r="AE293" s="5">
        <v>1631.8</v>
      </c>
      <c r="AF293" s="5"/>
      <c r="AG293" s="5"/>
      <c r="AH293" s="5"/>
      <c r="AI293" s="5"/>
      <c r="AJ293" s="5"/>
      <c r="AK293" s="5"/>
      <c r="AL293" s="5"/>
      <c r="AM293" s="5"/>
      <c r="AN293" s="5"/>
      <c r="AO293" s="5">
        <v>1638.7</v>
      </c>
      <c r="AP293" s="5"/>
      <c r="AQ293" s="5"/>
      <c r="AR293" s="5"/>
      <c r="AS293" s="5"/>
      <c r="AT293" s="5"/>
      <c r="AU293" s="5"/>
      <c r="AV293" s="5"/>
      <c r="AW293" s="5"/>
      <c r="AX293" s="5"/>
    </row>
    <row r="294" spans="1:52" ht="141.75">
      <c r="A294" s="20" t="s">
        <v>450</v>
      </c>
      <c r="B294" s="11" t="s">
        <v>451</v>
      </c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0"/>
      <c r="R294" s="11"/>
      <c r="S294" s="11"/>
      <c r="T294" s="12">
        <v>1642.4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3">
        <f>AD295</f>
        <v>1642.4</v>
      </c>
      <c r="AE294" s="5">
        <v>1631.8</v>
      </c>
      <c r="AF294" s="5"/>
      <c r="AG294" s="5"/>
      <c r="AH294" s="5"/>
      <c r="AI294" s="5"/>
      <c r="AJ294" s="5"/>
      <c r="AK294" s="5"/>
      <c r="AL294" s="5"/>
      <c r="AM294" s="5"/>
      <c r="AN294" s="5"/>
      <c r="AO294" s="5">
        <v>1638.7</v>
      </c>
      <c r="AP294" s="5"/>
      <c r="AQ294" s="5"/>
      <c r="AR294" s="5"/>
      <c r="AS294" s="5"/>
      <c r="AT294" s="5"/>
      <c r="AU294" s="5"/>
      <c r="AV294" s="5"/>
      <c r="AW294" s="5"/>
      <c r="AX294" s="5"/>
    </row>
    <row r="295" spans="1:52" ht="141.75">
      <c r="A295" s="20" t="s">
        <v>452</v>
      </c>
      <c r="B295" s="11" t="s">
        <v>451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0" t="s">
        <v>29</v>
      </c>
      <c r="R295" s="11" t="s">
        <v>83</v>
      </c>
      <c r="S295" s="11" t="s">
        <v>169</v>
      </c>
      <c r="T295" s="12">
        <v>1642.4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3">
        <v>1642.4</v>
      </c>
      <c r="AE295" s="5">
        <v>1631.8</v>
      </c>
      <c r="AF295" s="5"/>
      <c r="AG295" s="5"/>
      <c r="AH295" s="5"/>
      <c r="AI295" s="5"/>
      <c r="AJ295" s="5"/>
      <c r="AK295" s="5"/>
      <c r="AL295" s="5"/>
      <c r="AM295" s="5"/>
      <c r="AN295" s="5"/>
      <c r="AO295" s="5">
        <v>1638.7</v>
      </c>
      <c r="AP295" s="5"/>
      <c r="AQ295" s="5"/>
      <c r="AR295" s="5"/>
      <c r="AS295" s="5"/>
      <c r="AT295" s="5"/>
      <c r="AU295" s="5"/>
      <c r="AV295" s="5"/>
      <c r="AW295" s="5"/>
      <c r="AX295" s="5"/>
    </row>
    <row r="296" spans="1:52" ht="47.25">
      <c r="A296" s="19" t="s">
        <v>453</v>
      </c>
      <c r="B296" s="11" t="s">
        <v>454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0"/>
      <c r="R296" s="11"/>
      <c r="S296" s="11"/>
      <c r="T296" s="12"/>
      <c r="U296" s="12"/>
      <c r="V296" s="12"/>
      <c r="W296" s="12"/>
      <c r="X296" s="12"/>
      <c r="Y296" s="12">
        <v>292.39999999999998</v>
      </c>
      <c r="Z296" s="12"/>
      <c r="AA296" s="12"/>
      <c r="AB296" s="12"/>
      <c r="AC296" s="12"/>
      <c r="AD296" s="13">
        <f>AD297</f>
        <v>292.39999999999998</v>
      </c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</row>
    <row r="297" spans="1:52" ht="141.75">
      <c r="A297" s="20" t="s">
        <v>455</v>
      </c>
      <c r="B297" s="11" t="s">
        <v>456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0"/>
      <c r="R297" s="11"/>
      <c r="S297" s="11"/>
      <c r="T297" s="12"/>
      <c r="U297" s="12"/>
      <c r="V297" s="12"/>
      <c r="W297" s="12"/>
      <c r="X297" s="12"/>
      <c r="Y297" s="12">
        <v>292.39999999999998</v>
      </c>
      <c r="Z297" s="12"/>
      <c r="AA297" s="12"/>
      <c r="AB297" s="12"/>
      <c r="AC297" s="12"/>
      <c r="AD297" s="13">
        <f>AD298</f>
        <v>292.39999999999998</v>
      </c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</row>
    <row r="298" spans="1:52" ht="157.5">
      <c r="A298" s="20" t="s">
        <v>457</v>
      </c>
      <c r="B298" s="11" t="s">
        <v>456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0" t="s">
        <v>29</v>
      </c>
      <c r="R298" s="11" t="s">
        <v>83</v>
      </c>
      <c r="S298" s="11" t="s">
        <v>169</v>
      </c>
      <c r="T298" s="12"/>
      <c r="U298" s="12"/>
      <c r="V298" s="12"/>
      <c r="W298" s="12"/>
      <c r="X298" s="12"/>
      <c r="Y298" s="12">
        <v>292.39999999999998</v>
      </c>
      <c r="Z298" s="12"/>
      <c r="AA298" s="12"/>
      <c r="AB298" s="12"/>
      <c r="AC298" s="12"/>
      <c r="AD298" s="13">
        <v>292.39999999999998</v>
      </c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</row>
    <row r="299" spans="1:52" ht="31.5">
      <c r="A299" s="19" t="s">
        <v>458</v>
      </c>
      <c r="B299" s="11" t="s">
        <v>459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0"/>
      <c r="R299" s="11"/>
      <c r="S299" s="11"/>
      <c r="T299" s="12">
        <v>55481.3</v>
      </c>
      <c r="U299" s="12">
        <v>87</v>
      </c>
      <c r="V299" s="12">
        <v>13.2</v>
      </c>
      <c r="W299" s="12"/>
      <c r="X299" s="12"/>
      <c r="Y299" s="12">
        <v>14812.7</v>
      </c>
      <c r="Z299" s="12">
        <v>4445.8999999999996</v>
      </c>
      <c r="AA299" s="12">
        <v>3743.2</v>
      </c>
      <c r="AB299" s="12">
        <v>163.5</v>
      </c>
      <c r="AC299" s="12"/>
      <c r="AD299" s="13">
        <f>AD300+AD336+AD330+AD333</f>
        <v>70063.800000000017</v>
      </c>
      <c r="AE299" s="5">
        <v>48370.3</v>
      </c>
      <c r="AF299" s="5"/>
      <c r="AG299" s="5"/>
      <c r="AH299" s="5"/>
      <c r="AI299" s="5"/>
      <c r="AJ299" s="5"/>
      <c r="AK299" s="5"/>
      <c r="AL299" s="5"/>
      <c r="AM299" s="5"/>
      <c r="AN299" s="5"/>
      <c r="AO299" s="5">
        <v>47541.7</v>
      </c>
      <c r="AP299" s="5"/>
      <c r="AQ299" s="5"/>
      <c r="AR299" s="5"/>
      <c r="AS299" s="5"/>
      <c r="AT299" s="5"/>
      <c r="AU299" s="5"/>
      <c r="AV299" s="5"/>
      <c r="AW299" s="5"/>
      <c r="AX299" s="5"/>
      <c r="AZ299">
        <v>70063.8</v>
      </c>
    </row>
    <row r="300" spans="1:52" ht="15.75">
      <c r="A300" s="19" t="s">
        <v>460</v>
      </c>
      <c r="B300" s="11" t="s">
        <v>461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0"/>
      <c r="R300" s="11"/>
      <c r="S300" s="11"/>
      <c r="T300" s="12">
        <v>50469.8</v>
      </c>
      <c r="U300" s="12">
        <v>87</v>
      </c>
      <c r="V300" s="12">
        <v>13.2</v>
      </c>
      <c r="W300" s="12"/>
      <c r="X300" s="12"/>
      <c r="Y300" s="12">
        <v>14861</v>
      </c>
      <c r="Z300" s="12">
        <v>4445.8999999999996</v>
      </c>
      <c r="AA300" s="12">
        <v>3743.2</v>
      </c>
      <c r="AB300" s="12">
        <v>163.5</v>
      </c>
      <c r="AC300" s="12"/>
      <c r="AD300" s="13">
        <f>AD301+AD304+AD306+AD308+AD310+AD312+AD316+AD318+AD320+AD322+AD324+AD326+AD328+AD314</f>
        <v>60335.500000000007</v>
      </c>
      <c r="AE300" s="5">
        <v>43357.9</v>
      </c>
      <c r="AF300" s="5"/>
      <c r="AG300" s="5"/>
      <c r="AH300" s="5"/>
      <c r="AI300" s="5"/>
      <c r="AJ300" s="5"/>
      <c r="AK300" s="5"/>
      <c r="AL300" s="5"/>
      <c r="AM300" s="5"/>
      <c r="AN300" s="5"/>
      <c r="AO300" s="5">
        <v>42524.6</v>
      </c>
      <c r="AP300" s="5"/>
      <c r="AQ300" s="5"/>
      <c r="AR300" s="5"/>
      <c r="AS300" s="5"/>
      <c r="AT300" s="5"/>
      <c r="AU300" s="5"/>
      <c r="AV300" s="5"/>
      <c r="AW300" s="5"/>
      <c r="AX300" s="5"/>
    </row>
    <row r="301" spans="1:52" ht="78.75">
      <c r="A301" s="19" t="s">
        <v>462</v>
      </c>
      <c r="B301" s="11" t="s">
        <v>463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0"/>
      <c r="R301" s="11"/>
      <c r="S301" s="11"/>
      <c r="T301" s="12">
        <v>24015.5</v>
      </c>
      <c r="U301" s="12"/>
      <c r="V301" s="12"/>
      <c r="W301" s="12"/>
      <c r="X301" s="12"/>
      <c r="Y301" s="12">
        <v>1936</v>
      </c>
      <c r="Z301" s="12"/>
      <c r="AA301" s="12"/>
      <c r="AB301" s="12"/>
      <c r="AC301" s="12"/>
      <c r="AD301" s="13">
        <f>AD302+AD303</f>
        <v>25951.300000000003</v>
      </c>
      <c r="AE301" s="5">
        <v>13964</v>
      </c>
      <c r="AF301" s="5"/>
      <c r="AG301" s="5"/>
      <c r="AH301" s="5"/>
      <c r="AI301" s="5"/>
      <c r="AJ301" s="5"/>
      <c r="AK301" s="5"/>
      <c r="AL301" s="5"/>
      <c r="AM301" s="5"/>
      <c r="AN301" s="5"/>
      <c r="AO301" s="5">
        <v>13978.1</v>
      </c>
      <c r="AP301" s="5"/>
      <c r="AQ301" s="5"/>
      <c r="AR301" s="5"/>
      <c r="AS301" s="5"/>
      <c r="AT301" s="5"/>
      <c r="AU301" s="5"/>
      <c r="AV301" s="5"/>
      <c r="AW301" s="5"/>
      <c r="AX301" s="5"/>
    </row>
    <row r="302" spans="1:52" ht="94.5">
      <c r="A302" s="19" t="s">
        <v>464</v>
      </c>
      <c r="B302" s="11" t="s">
        <v>463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0" t="s">
        <v>29</v>
      </c>
      <c r="R302" s="11" t="s">
        <v>147</v>
      </c>
      <c r="S302" s="11" t="s">
        <v>46</v>
      </c>
      <c r="T302" s="12">
        <v>10264.9</v>
      </c>
      <c r="U302" s="12"/>
      <c r="V302" s="12"/>
      <c r="W302" s="12"/>
      <c r="X302" s="12"/>
      <c r="Y302" s="12">
        <v>228.8</v>
      </c>
      <c r="Z302" s="12"/>
      <c r="AA302" s="12"/>
      <c r="AB302" s="12"/>
      <c r="AC302" s="12"/>
      <c r="AD302" s="13">
        <v>10493.6</v>
      </c>
      <c r="AE302" s="5">
        <v>200</v>
      </c>
      <c r="AF302" s="5"/>
      <c r="AG302" s="5"/>
      <c r="AH302" s="5"/>
      <c r="AI302" s="5"/>
      <c r="AJ302" s="5"/>
      <c r="AK302" s="5"/>
      <c r="AL302" s="5"/>
      <c r="AM302" s="5"/>
      <c r="AN302" s="5"/>
      <c r="AO302" s="5">
        <v>200</v>
      </c>
      <c r="AP302" s="5"/>
      <c r="AQ302" s="5"/>
      <c r="AR302" s="5"/>
      <c r="AS302" s="5"/>
      <c r="AT302" s="5"/>
      <c r="AU302" s="5"/>
      <c r="AV302" s="5"/>
      <c r="AW302" s="5"/>
      <c r="AX302" s="5"/>
    </row>
    <row r="303" spans="1:52" ht="94.5">
      <c r="A303" s="19" t="s">
        <v>465</v>
      </c>
      <c r="B303" s="11" t="s">
        <v>463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0">
        <v>620</v>
      </c>
      <c r="R303" s="11" t="s">
        <v>82</v>
      </c>
      <c r="S303" s="11" t="s">
        <v>83</v>
      </c>
      <c r="T303" s="12">
        <v>13750.6</v>
      </c>
      <c r="U303" s="12"/>
      <c r="V303" s="12"/>
      <c r="W303" s="12"/>
      <c r="X303" s="12"/>
      <c r="Y303" s="12">
        <v>1707.2</v>
      </c>
      <c r="Z303" s="12"/>
      <c r="AA303" s="12"/>
      <c r="AB303" s="12"/>
      <c r="AC303" s="12"/>
      <c r="AD303" s="13">
        <v>15457.7</v>
      </c>
      <c r="AE303" s="5">
        <v>13764</v>
      </c>
      <c r="AF303" s="5"/>
      <c r="AG303" s="5"/>
      <c r="AH303" s="5"/>
      <c r="AI303" s="5"/>
      <c r="AJ303" s="5"/>
      <c r="AK303" s="5"/>
      <c r="AL303" s="5"/>
      <c r="AM303" s="5"/>
      <c r="AN303" s="5"/>
      <c r="AO303" s="5">
        <v>13778.1</v>
      </c>
      <c r="AP303" s="5"/>
      <c r="AQ303" s="5"/>
      <c r="AR303" s="5"/>
      <c r="AS303" s="5"/>
      <c r="AT303" s="5"/>
      <c r="AU303" s="5"/>
      <c r="AV303" s="5"/>
      <c r="AW303" s="5"/>
      <c r="AX303" s="5"/>
    </row>
    <row r="304" spans="1:52" ht="94.5">
      <c r="A304" s="19" t="s">
        <v>466</v>
      </c>
      <c r="B304" s="11" t="s">
        <v>467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0"/>
      <c r="R304" s="11"/>
      <c r="S304" s="11"/>
      <c r="T304" s="12">
        <v>753.3</v>
      </c>
      <c r="U304" s="12"/>
      <c r="V304" s="12"/>
      <c r="W304" s="12"/>
      <c r="X304" s="12"/>
      <c r="Y304" s="12">
        <v>-351.6</v>
      </c>
      <c r="Z304" s="12"/>
      <c r="AA304" s="12"/>
      <c r="AB304" s="12"/>
      <c r="AC304" s="12"/>
      <c r="AD304" s="13">
        <f>AD305</f>
        <v>401.7</v>
      </c>
      <c r="AE304" s="5">
        <v>753.3</v>
      </c>
      <c r="AF304" s="5"/>
      <c r="AG304" s="5"/>
      <c r="AH304" s="5"/>
      <c r="AI304" s="5"/>
      <c r="AJ304" s="5"/>
      <c r="AK304" s="5"/>
      <c r="AL304" s="5"/>
      <c r="AM304" s="5"/>
      <c r="AN304" s="5"/>
      <c r="AO304" s="5">
        <v>753.3</v>
      </c>
      <c r="AP304" s="5"/>
      <c r="AQ304" s="5"/>
      <c r="AR304" s="5"/>
      <c r="AS304" s="5"/>
      <c r="AT304" s="5"/>
      <c r="AU304" s="5"/>
      <c r="AV304" s="5"/>
      <c r="AW304" s="5"/>
      <c r="AX304" s="5"/>
    </row>
    <row r="305" spans="1:50" ht="94.5">
      <c r="A305" s="20" t="s">
        <v>468</v>
      </c>
      <c r="B305" s="11" t="s">
        <v>467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0" t="s">
        <v>29</v>
      </c>
      <c r="R305" s="11" t="s">
        <v>147</v>
      </c>
      <c r="S305" s="11" t="s">
        <v>46</v>
      </c>
      <c r="T305" s="12">
        <v>753.3</v>
      </c>
      <c r="U305" s="12"/>
      <c r="V305" s="12"/>
      <c r="W305" s="12"/>
      <c r="X305" s="12"/>
      <c r="Y305" s="12">
        <v>-351.6</v>
      </c>
      <c r="Z305" s="12"/>
      <c r="AA305" s="12"/>
      <c r="AB305" s="12"/>
      <c r="AC305" s="12"/>
      <c r="AD305" s="13">
        <v>401.7</v>
      </c>
      <c r="AE305" s="5">
        <v>753.3</v>
      </c>
      <c r="AF305" s="5"/>
      <c r="AG305" s="5"/>
      <c r="AH305" s="5"/>
      <c r="AI305" s="5"/>
      <c r="AJ305" s="5"/>
      <c r="AK305" s="5"/>
      <c r="AL305" s="5"/>
      <c r="AM305" s="5"/>
      <c r="AN305" s="5"/>
      <c r="AO305" s="5">
        <v>753.3</v>
      </c>
      <c r="AP305" s="5"/>
      <c r="AQ305" s="5"/>
      <c r="AR305" s="5"/>
      <c r="AS305" s="5"/>
      <c r="AT305" s="5"/>
      <c r="AU305" s="5"/>
      <c r="AV305" s="5"/>
      <c r="AW305" s="5"/>
      <c r="AX305" s="5"/>
    </row>
    <row r="306" spans="1:50" ht="63">
      <c r="A306" s="19" t="s">
        <v>469</v>
      </c>
      <c r="B306" s="11" t="s">
        <v>470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0"/>
      <c r="R306" s="11"/>
      <c r="S306" s="11"/>
      <c r="T306" s="12">
        <v>505.6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3">
        <f>AD307</f>
        <v>505.6</v>
      </c>
      <c r="AE306" s="5">
        <v>505.6</v>
      </c>
      <c r="AF306" s="5"/>
      <c r="AG306" s="5"/>
      <c r="AH306" s="5"/>
      <c r="AI306" s="5"/>
      <c r="AJ306" s="5">
        <v>-32</v>
      </c>
      <c r="AK306" s="5"/>
      <c r="AL306" s="5"/>
      <c r="AM306" s="5"/>
      <c r="AN306" s="5"/>
      <c r="AO306" s="5">
        <v>505.6</v>
      </c>
      <c r="AP306" s="5"/>
      <c r="AQ306" s="5"/>
      <c r="AR306" s="5"/>
      <c r="AS306" s="5"/>
      <c r="AT306" s="5">
        <v>-31</v>
      </c>
      <c r="AU306" s="5"/>
      <c r="AV306" s="5"/>
      <c r="AW306" s="5"/>
      <c r="AX306" s="5"/>
    </row>
    <row r="307" spans="1:50" ht="78.75">
      <c r="A307" s="19" t="s">
        <v>471</v>
      </c>
      <c r="B307" s="11" t="s">
        <v>470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0" t="s">
        <v>29</v>
      </c>
      <c r="R307" s="11" t="s">
        <v>147</v>
      </c>
      <c r="S307" s="11" t="s">
        <v>46</v>
      </c>
      <c r="T307" s="12">
        <v>505.6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3">
        <v>505.6</v>
      </c>
      <c r="AE307" s="5">
        <v>505.6</v>
      </c>
      <c r="AF307" s="5"/>
      <c r="AG307" s="5"/>
      <c r="AH307" s="5"/>
      <c r="AI307" s="5"/>
      <c r="AJ307" s="5">
        <v>-32</v>
      </c>
      <c r="AK307" s="5"/>
      <c r="AL307" s="5"/>
      <c r="AM307" s="5"/>
      <c r="AN307" s="5"/>
      <c r="AO307" s="5">
        <v>505.6</v>
      </c>
      <c r="AP307" s="5"/>
      <c r="AQ307" s="5"/>
      <c r="AR307" s="5"/>
      <c r="AS307" s="5"/>
      <c r="AT307" s="5">
        <v>-31</v>
      </c>
      <c r="AU307" s="5"/>
      <c r="AV307" s="5"/>
      <c r="AW307" s="5"/>
      <c r="AX307" s="5"/>
    </row>
    <row r="308" spans="1:50" ht="78.75">
      <c r="A308" s="19" t="s">
        <v>472</v>
      </c>
      <c r="B308" s="11" t="s">
        <v>473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0"/>
      <c r="R308" s="11"/>
      <c r="S308" s="11"/>
      <c r="T308" s="12"/>
      <c r="U308" s="12"/>
      <c r="V308" s="12"/>
      <c r="W308" s="12"/>
      <c r="X308" s="12"/>
      <c r="Y308" s="12">
        <v>40</v>
      </c>
      <c r="Z308" s="12"/>
      <c r="AA308" s="12"/>
      <c r="AB308" s="12"/>
      <c r="AC308" s="12"/>
      <c r="AD308" s="13">
        <f>AD309</f>
        <v>40</v>
      </c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</row>
    <row r="309" spans="1:50" ht="94.5">
      <c r="A309" s="19" t="s">
        <v>474</v>
      </c>
      <c r="B309" s="11" t="s">
        <v>473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0" t="s">
        <v>29</v>
      </c>
      <c r="R309" s="11" t="s">
        <v>147</v>
      </c>
      <c r="S309" s="11" t="s">
        <v>46</v>
      </c>
      <c r="T309" s="12"/>
      <c r="U309" s="12"/>
      <c r="V309" s="12"/>
      <c r="W309" s="12"/>
      <c r="X309" s="12"/>
      <c r="Y309" s="12">
        <v>40</v>
      </c>
      <c r="Z309" s="12"/>
      <c r="AA309" s="12"/>
      <c r="AB309" s="12"/>
      <c r="AC309" s="12"/>
      <c r="AD309" s="13">
        <v>40</v>
      </c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</row>
    <row r="310" spans="1:50" ht="63">
      <c r="A310" s="19" t="s">
        <v>475</v>
      </c>
      <c r="B310" s="11" t="s">
        <v>476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0"/>
      <c r="R310" s="11"/>
      <c r="S310" s="11"/>
      <c r="T310" s="12"/>
      <c r="U310" s="12"/>
      <c r="V310" s="12"/>
      <c r="W310" s="12"/>
      <c r="X310" s="12"/>
      <c r="Y310" s="12">
        <v>1385.9</v>
      </c>
      <c r="Z310" s="12"/>
      <c r="AA310" s="12"/>
      <c r="AB310" s="12"/>
      <c r="AC310" s="12"/>
      <c r="AD310" s="13">
        <f>AD311</f>
        <v>1385.9</v>
      </c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</row>
    <row r="311" spans="1:50" ht="78.75">
      <c r="A311" s="19" t="s">
        <v>477</v>
      </c>
      <c r="B311" s="11" t="s">
        <v>476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0" t="s">
        <v>29</v>
      </c>
      <c r="R311" s="11" t="s">
        <v>147</v>
      </c>
      <c r="S311" s="11" t="s">
        <v>46</v>
      </c>
      <c r="T311" s="12"/>
      <c r="U311" s="12"/>
      <c r="V311" s="12"/>
      <c r="W311" s="12"/>
      <c r="X311" s="12"/>
      <c r="Y311" s="12">
        <v>1385.9</v>
      </c>
      <c r="Z311" s="12"/>
      <c r="AA311" s="12"/>
      <c r="AB311" s="12"/>
      <c r="AC311" s="12"/>
      <c r="AD311" s="13">
        <v>1385.9</v>
      </c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</row>
    <row r="312" spans="1:50" ht="78.75">
      <c r="A312" s="19" t="s">
        <v>478</v>
      </c>
      <c r="B312" s="11" t="s">
        <v>479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0"/>
      <c r="R312" s="11"/>
      <c r="S312" s="11"/>
      <c r="T312" s="12">
        <v>11557.3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3">
        <f>AD313</f>
        <v>11557.3</v>
      </c>
      <c r="AE312" s="5">
        <v>11569.2</v>
      </c>
      <c r="AF312" s="5"/>
      <c r="AG312" s="5"/>
      <c r="AH312" s="5"/>
      <c r="AI312" s="5"/>
      <c r="AJ312" s="5">
        <v>-1299.9000000000001</v>
      </c>
      <c r="AK312" s="5"/>
      <c r="AL312" s="5"/>
      <c r="AM312" s="5"/>
      <c r="AN312" s="5"/>
      <c r="AO312" s="5">
        <v>11581.4</v>
      </c>
      <c r="AP312" s="5"/>
      <c r="AQ312" s="5"/>
      <c r="AR312" s="5"/>
      <c r="AS312" s="5"/>
      <c r="AT312" s="5">
        <v>-907.7</v>
      </c>
      <c r="AU312" s="5"/>
      <c r="AV312" s="5"/>
      <c r="AW312" s="5"/>
      <c r="AX312" s="5"/>
    </row>
    <row r="313" spans="1:50" ht="78.75">
      <c r="A313" s="19" t="s">
        <v>480</v>
      </c>
      <c r="B313" s="11" t="s">
        <v>479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0" t="s">
        <v>29</v>
      </c>
      <c r="R313" s="11" t="s">
        <v>147</v>
      </c>
      <c r="S313" s="11" t="s">
        <v>46</v>
      </c>
      <c r="T313" s="12">
        <v>11557.3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3">
        <v>11557.3</v>
      </c>
      <c r="AE313" s="5">
        <v>11569.2</v>
      </c>
      <c r="AF313" s="5"/>
      <c r="AG313" s="5"/>
      <c r="AH313" s="5"/>
      <c r="AI313" s="5"/>
      <c r="AJ313" s="5">
        <v>-1299.9000000000001</v>
      </c>
      <c r="AK313" s="5"/>
      <c r="AL313" s="5"/>
      <c r="AM313" s="5"/>
      <c r="AN313" s="5"/>
      <c r="AO313" s="5">
        <v>11581.4</v>
      </c>
      <c r="AP313" s="5"/>
      <c r="AQ313" s="5"/>
      <c r="AR313" s="5"/>
      <c r="AS313" s="5"/>
      <c r="AT313" s="5">
        <v>-907.7</v>
      </c>
      <c r="AU313" s="5"/>
      <c r="AV313" s="5"/>
      <c r="AW313" s="5"/>
      <c r="AX313" s="5"/>
    </row>
    <row r="314" spans="1:50" ht="78.75">
      <c r="A314" s="19" t="s">
        <v>481</v>
      </c>
      <c r="B314" s="11" t="s">
        <v>482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0"/>
      <c r="R314" s="11"/>
      <c r="S314" s="11"/>
      <c r="T314" s="12">
        <v>11953.9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3">
        <f>AD315</f>
        <v>11953.9</v>
      </c>
      <c r="AE314" s="5">
        <v>11965.8</v>
      </c>
      <c r="AF314" s="5"/>
      <c r="AG314" s="5"/>
      <c r="AH314" s="5"/>
      <c r="AI314" s="5"/>
      <c r="AJ314" s="5"/>
      <c r="AK314" s="5"/>
      <c r="AL314" s="5"/>
      <c r="AM314" s="5"/>
      <c r="AN314" s="5"/>
      <c r="AO314" s="5">
        <v>11978.2</v>
      </c>
      <c r="AP314" s="5"/>
      <c r="AQ314" s="5"/>
      <c r="AR314" s="5"/>
      <c r="AS314" s="5"/>
      <c r="AT314" s="5"/>
      <c r="AU314" s="5"/>
      <c r="AV314" s="5"/>
      <c r="AW314" s="5"/>
      <c r="AX314" s="5"/>
    </row>
    <row r="315" spans="1:50" ht="78.75">
      <c r="A315" s="19" t="s">
        <v>483</v>
      </c>
      <c r="B315" s="11" t="s">
        <v>482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0" t="s">
        <v>29</v>
      </c>
      <c r="R315" s="11" t="s">
        <v>147</v>
      </c>
      <c r="S315" s="11" t="s">
        <v>46</v>
      </c>
      <c r="T315" s="12">
        <v>11953.9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3">
        <v>11953.9</v>
      </c>
      <c r="AE315" s="5">
        <v>11965.8</v>
      </c>
      <c r="AF315" s="5"/>
      <c r="AG315" s="5"/>
      <c r="AH315" s="5"/>
      <c r="AI315" s="5"/>
      <c r="AJ315" s="5"/>
      <c r="AK315" s="5"/>
      <c r="AL315" s="5"/>
      <c r="AM315" s="5"/>
      <c r="AN315" s="5"/>
      <c r="AO315" s="5">
        <v>11978.2</v>
      </c>
      <c r="AP315" s="5"/>
      <c r="AQ315" s="5"/>
      <c r="AR315" s="5"/>
      <c r="AS315" s="5"/>
      <c r="AT315" s="5"/>
      <c r="AU315" s="5"/>
      <c r="AV315" s="5"/>
      <c r="AW315" s="5"/>
      <c r="AX315" s="5"/>
    </row>
    <row r="316" spans="1:50" ht="63">
      <c r="A316" s="19" t="s">
        <v>484</v>
      </c>
      <c r="B316" s="11" t="s">
        <v>485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0"/>
      <c r="R316" s="11"/>
      <c r="S316" s="11"/>
      <c r="T316" s="12"/>
      <c r="U316" s="12"/>
      <c r="V316" s="12"/>
      <c r="W316" s="12"/>
      <c r="X316" s="12"/>
      <c r="Y316" s="12">
        <v>820</v>
      </c>
      <c r="Z316" s="12"/>
      <c r="AA316" s="12"/>
      <c r="AB316" s="12"/>
      <c r="AC316" s="12"/>
      <c r="AD316" s="13">
        <f>AD317</f>
        <v>820</v>
      </c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</row>
    <row r="317" spans="1:50" ht="78.75">
      <c r="A317" s="19" t="s">
        <v>486</v>
      </c>
      <c r="B317" s="11" t="s">
        <v>485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0" t="s">
        <v>437</v>
      </c>
      <c r="R317" s="11" t="s">
        <v>147</v>
      </c>
      <c r="S317" s="11" t="s">
        <v>46</v>
      </c>
      <c r="T317" s="12"/>
      <c r="U317" s="12"/>
      <c r="V317" s="12"/>
      <c r="W317" s="12"/>
      <c r="X317" s="12"/>
      <c r="Y317" s="12">
        <v>820</v>
      </c>
      <c r="Z317" s="12"/>
      <c r="AA317" s="12"/>
      <c r="AB317" s="12"/>
      <c r="AC317" s="12"/>
      <c r="AD317" s="13">
        <v>820</v>
      </c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</row>
    <row r="318" spans="1:50" ht="78.75">
      <c r="A318" s="19" t="s">
        <v>487</v>
      </c>
      <c r="B318" s="11" t="s">
        <v>488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0"/>
      <c r="R318" s="11"/>
      <c r="S318" s="11"/>
      <c r="T318" s="12"/>
      <c r="U318" s="12"/>
      <c r="V318" s="12"/>
      <c r="W318" s="12"/>
      <c r="X318" s="12"/>
      <c r="Y318" s="12">
        <v>3601.2</v>
      </c>
      <c r="Z318" s="12"/>
      <c r="AA318" s="12"/>
      <c r="AB318" s="12"/>
      <c r="AC318" s="12"/>
      <c r="AD318" s="13">
        <f>AD319</f>
        <v>3600.9</v>
      </c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</row>
    <row r="319" spans="1:50" ht="94.5">
      <c r="A319" s="19" t="s">
        <v>489</v>
      </c>
      <c r="B319" s="11" t="s">
        <v>488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0" t="s">
        <v>437</v>
      </c>
      <c r="R319" s="11" t="s">
        <v>147</v>
      </c>
      <c r="S319" s="11" t="s">
        <v>46</v>
      </c>
      <c r="T319" s="12"/>
      <c r="U319" s="12"/>
      <c r="V319" s="12"/>
      <c r="W319" s="12"/>
      <c r="X319" s="12"/>
      <c r="Y319" s="12">
        <v>3601.2</v>
      </c>
      <c r="Z319" s="12"/>
      <c r="AA319" s="12"/>
      <c r="AB319" s="12"/>
      <c r="AC319" s="12"/>
      <c r="AD319" s="13">
        <v>3600.9</v>
      </c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</row>
    <row r="320" spans="1:50" ht="63">
      <c r="A320" s="19" t="s">
        <v>490</v>
      </c>
      <c r="B320" s="11" t="s">
        <v>491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0"/>
      <c r="R320" s="11"/>
      <c r="S320" s="11"/>
      <c r="T320" s="12"/>
      <c r="U320" s="12"/>
      <c r="V320" s="12"/>
      <c r="W320" s="12"/>
      <c r="X320" s="12"/>
      <c r="Y320" s="12">
        <v>52.1</v>
      </c>
      <c r="Z320" s="12"/>
      <c r="AA320" s="12"/>
      <c r="AB320" s="12"/>
      <c r="AC320" s="12"/>
      <c r="AD320" s="13">
        <f>AD321</f>
        <v>52</v>
      </c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</row>
    <row r="321" spans="1:50" ht="78.75">
      <c r="A321" s="19" t="s">
        <v>492</v>
      </c>
      <c r="B321" s="11" t="s">
        <v>491</v>
      </c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0" t="s">
        <v>437</v>
      </c>
      <c r="R321" s="11" t="s">
        <v>147</v>
      </c>
      <c r="S321" s="11" t="s">
        <v>46</v>
      </c>
      <c r="T321" s="12"/>
      <c r="U321" s="12"/>
      <c r="V321" s="12"/>
      <c r="W321" s="12"/>
      <c r="X321" s="12"/>
      <c r="Y321" s="12">
        <v>52.1</v>
      </c>
      <c r="Z321" s="12"/>
      <c r="AA321" s="12"/>
      <c r="AB321" s="12"/>
      <c r="AC321" s="12"/>
      <c r="AD321" s="13">
        <v>52</v>
      </c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</row>
    <row r="322" spans="1:50" ht="94.5">
      <c r="A322" s="19" t="s">
        <v>493</v>
      </c>
      <c r="B322" s="11" t="s">
        <v>494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0"/>
      <c r="R322" s="11"/>
      <c r="S322" s="11"/>
      <c r="T322" s="12"/>
      <c r="U322" s="12"/>
      <c r="V322" s="12"/>
      <c r="W322" s="12"/>
      <c r="X322" s="12"/>
      <c r="Y322" s="12">
        <v>238</v>
      </c>
      <c r="Z322" s="12"/>
      <c r="AA322" s="12"/>
      <c r="AB322" s="12"/>
      <c r="AC322" s="12"/>
      <c r="AD322" s="13">
        <f>AD323</f>
        <v>238</v>
      </c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</row>
    <row r="323" spans="1:50" ht="110.25">
      <c r="A323" s="20" t="s">
        <v>495</v>
      </c>
      <c r="B323" s="11" t="s">
        <v>494</v>
      </c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0" t="s">
        <v>437</v>
      </c>
      <c r="R323" s="11" t="s">
        <v>147</v>
      </c>
      <c r="S323" s="11" t="s">
        <v>46</v>
      </c>
      <c r="T323" s="12"/>
      <c r="U323" s="12"/>
      <c r="V323" s="12"/>
      <c r="W323" s="12"/>
      <c r="X323" s="12"/>
      <c r="Y323" s="12">
        <v>238</v>
      </c>
      <c r="Z323" s="12"/>
      <c r="AA323" s="12"/>
      <c r="AB323" s="12"/>
      <c r="AC323" s="12"/>
      <c r="AD323" s="13">
        <v>238</v>
      </c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</row>
    <row r="324" spans="1:50" ht="78.75">
      <c r="A324" s="19" t="s">
        <v>496</v>
      </c>
      <c r="B324" s="11" t="s">
        <v>497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0"/>
      <c r="R324" s="11"/>
      <c r="S324" s="11"/>
      <c r="T324" s="12"/>
      <c r="U324" s="12"/>
      <c r="V324" s="12"/>
      <c r="W324" s="12"/>
      <c r="X324" s="12"/>
      <c r="Y324" s="12">
        <v>166.8</v>
      </c>
      <c r="Z324" s="12"/>
      <c r="AA324" s="12"/>
      <c r="AB324" s="12"/>
      <c r="AC324" s="12"/>
      <c r="AD324" s="13">
        <f>AD325</f>
        <v>166.8</v>
      </c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</row>
    <row r="325" spans="1:50" ht="94.5">
      <c r="A325" s="20" t="s">
        <v>498</v>
      </c>
      <c r="B325" s="11" t="s">
        <v>497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0" t="s">
        <v>29</v>
      </c>
      <c r="R325" s="11" t="s">
        <v>147</v>
      </c>
      <c r="S325" s="11" t="s">
        <v>46</v>
      </c>
      <c r="T325" s="12"/>
      <c r="U325" s="12"/>
      <c r="V325" s="12"/>
      <c r="W325" s="12"/>
      <c r="X325" s="12"/>
      <c r="Y325" s="12">
        <v>166.8</v>
      </c>
      <c r="Z325" s="12"/>
      <c r="AA325" s="12"/>
      <c r="AB325" s="12"/>
      <c r="AC325" s="12"/>
      <c r="AD325" s="13">
        <v>166.8</v>
      </c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</row>
    <row r="326" spans="1:50" ht="78.75">
      <c r="A326" s="19" t="s">
        <v>499</v>
      </c>
      <c r="B326" s="11" t="s">
        <v>500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0"/>
      <c r="R326" s="11"/>
      <c r="S326" s="11"/>
      <c r="T326" s="12">
        <v>204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3">
        <f>AD327</f>
        <v>204</v>
      </c>
      <c r="AE326" s="5"/>
      <c r="AF326" s="5"/>
      <c r="AG326" s="5"/>
      <c r="AH326" s="5"/>
      <c r="AI326" s="5"/>
      <c r="AJ326" s="5">
        <v>12.7</v>
      </c>
      <c r="AK326" s="5"/>
      <c r="AL326" s="5"/>
      <c r="AM326" s="5"/>
      <c r="AN326" s="5"/>
      <c r="AO326" s="5"/>
      <c r="AP326" s="5"/>
      <c r="AQ326" s="5"/>
      <c r="AR326" s="5"/>
      <c r="AS326" s="5"/>
      <c r="AT326" s="5">
        <v>11.7</v>
      </c>
      <c r="AU326" s="5"/>
      <c r="AV326" s="5"/>
      <c r="AW326" s="5"/>
      <c r="AX326" s="5"/>
    </row>
    <row r="327" spans="1:50" ht="94.5">
      <c r="A327" s="19" t="s">
        <v>501</v>
      </c>
      <c r="B327" s="11" t="s">
        <v>500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0" t="s">
        <v>29</v>
      </c>
      <c r="R327" s="11" t="s">
        <v>147</v>
      </c>
      <c r="S327" s="11" t="s">
        <v>46</v>
      </c>
      <c r="T327" s="12">
        <v>204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3">
        <v>204</v>
      </c>
      <c r="AE327" s="5"/>
      <c r="AF327" s="5"/>
      <c r="AG327" s="5"/>
      <c r="AH327" s="5"/>
      <c r="AI327" s="5"/>
      <c r="AJ327" s="5">
        <v>12.7</v>
      </c>
      <c r="AK327" s="5"/>
      <c r="AL327" s="5"/>
      <c r="AM327" s="5"/>
      <c r="AN327" s="5"/>
      <c r="AO327" s="5"/>
      <c r="AP327" s="5"/>
      <c r="AQ327" s="5"/>
      <c r="AR327" s="5"/>
      <c r="AS327" s="5"/>
      <c r="AT327" s="5">
        <v>11.7</v>
      </c>
      <c r="AU327" s="5"/>
      <c r="AV327" s="5"/>
      <c r="AW327" s="5"/>
      <c r="AX327" s="5"/>
    </row>
    <row r="328" spans="1:50" ht="63">
      <c r="A328" s="19" t="s">
        <v>502</v>
      </c>
      <c r="B328" s="11" t="s">
        <v>503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0"/>
      <c r="R328" s="11"/>
      <c r="S328" s="11"/>
      <c r="T328" s="12"/>
      <c r="U328" s="12"/>
      <c r="V328" s="12"/>
      <c r="W328" s="12"/>
      <c r="X328" s="12"/>
      <c r="Y328" s="12">
        <v>3652.6</v>
      </c>
      <c r="Z328" s="12"/>
      <c r="AA328" s="12">
        <v>3652.6</v>
      </c>
      <c r="AB328" s="12"/>
      <c r="AC328" s="12"/>
      <c r="AD328" s="13">
        <f>AD329</f>
        <v>3458.1</v>
      </c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</row>
    <row r="329" spans="1:50" ht="78.75">
      <c r="A329" s="19" t="s">
        <v>504</v>
      </c>
      <c r="B329" s="11" t="s">
        <v>503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0" t="s">
        <v>437</v>
      </c>
      <c r="R329" s="11" t="s">
        <v>147</v>
      </c>
      <c r="S329" s="11" t="s">
        <v>46</v>
      </c>
      <c r="T329" s="12"/>
      <c r="U329" s="12"/>
      <c r="V329" s="12"/>
      <c r="W329" s="12"/>
      <c r="X329" s="12"/>
      <c r="Y329" s="12">
        <v>3652.6</v>
      </c>
      <c r="Z329" s="12"/>
      <c r="AA329" s="12">
        <v>3652.6</v>
      </c>
      <c r="AB329" s="12"/>
      <c r="AC329" s="12"/>
      <c r="AD329" s="13">
        <v>3458.1</v>
      </c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</row>
    <row r="330" spans="1:50" ht="31.5">
      <c r="A330" s="19" t="s">
        <v>505</v>
      </c>
      <c r="B330" s="11" t="s">
        <v>506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0"/>
      <c r="R330" s="11"/>
      <c r="S330" s="11"/>
      <c r="T330" s="12"/>
      <c r="U330" s="12"/>
      <c r="V330" s="12"/>
      <c r="W330" s="12"/>
      <c r="X330" s="12"/>
      <c r="Y330" s="12">
        <v>4700</v>
      </c>
      <c r="Z330" s="12">
        <v>4446.1000000000004</v>
      </c>
      <c r="AA330" s="12">
        <v>90.4</v>
      </c>
      <c r="AB330" s="12">
        <v>163.5</v>
      </c>
      <c r="AC330" s="12"/>
      <c r="AD330" s="13">
        <f>AD331</f>
        <v>4676.5</v>
      </c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</row>
    <row r="331" spans="1:50" ht="63">
      <c r="A331" s="19" t="s">
        <v>507</v>
      </c>
      <c r="B331" s="11" t="s">
        <v>508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0"/>
      <c r="R331" s="11"/>
      <c r="S331" s="11"/>
      <c r="T331" s="12"/>
      <c r="U331" s="12"/>
      <c r="V331" s="12"/>
      <c r="W331" s="12"/>
      <c r="X331" s="12"/>
      <c r="Y331" s="12">
        <v>4700</v>
      </c>
      <c r="Z331" s="12">
        <v>4446.1000000000004</v>
      </c>
      <c r="AA331" s="12">
        <v>90.4</v>
      </c>
      <c r="AB331" s="12">
        <v>163.5</v>
      </c>
      <c r="AC331" s="12"/>
      <c r="AD331" s="13">
        <f>AD332</f>
        <v>4676.5</v>
      </c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</row>
    <row r="332" spans="1:50" ht="78.75">
      <c r="A332" s="19" t="s">
        <v>509</v>
      </c>
      <c r="B332" s="11" t="s">
        <v>508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0" t="s">
        <v>29</v>
      </c>
      <c r="R332" s="11" t="s">
        <v>147</v>
      </c>
      <c r="S332" s="11" t="s">
        <v>46</v>
      </c>
      <c r="T332" s="12"/>
      <c r="U332" s="12"/>
      <c r="V332" s="12"/>
      <c r="W332" s="12"/>
      <c r="X332" s="12"/>
      <c r="Y332" s="12">
        <v>4700</v>
      </c>
      <c r="Z332" s="12">
        <v>4446.1000000000004</v>
      </c>
      <c r="AA332" s="12">
        <v>90.4</v>
      </c>
      <c r="AB332" s="12">
        <v>163.5</v>
      </c>
      <c r="AC332" s="12"/>
      <c r="AD332" s="13">
        <v>4676.5</v>
      </c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</row>
    <row r="333" spans="1:50" ht="31.5">
      <c r="A333" s="19" t="s">
        <v>510</v>
      </c>
      <c r="B333" s="11" t="s">
        <v>511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0"/>
      <c r="R333" s="11"/>
      <c r="S333" s="11"/>
      <c r="T333" s="12">
        <v>100.2</v>
      </c>
      <c r="U333" s="12">
        <v>87</v>
      </c>
      <c r="V333" s="12">
        <v>13.2</v>
      </c>
      <c r="W333" s="12"/>
      <c r="X333" s="12"/>
      <c r="Y333" s="12"/>
      <c r="Z333" s="12">
        <v>-0.2</v>
      </c>
      <c r="AA333" s="12">
        <v>0.2</v>
      </c>
      <c r="AB333" s="12"/>
      <c r="AC333" s="12"/>
      <c r="AD333" s="13">
        <f>AD334</f>
        <v>100</v>
      </c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</row>
    <row r="334" spans="1:50" ht="63">
      <c r="A334" s="19" t="s">
        <v>512</v>
      </c>
      <c r="B334" s="11" t="s">
        <v>513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0"/>
      <c r="R334" s="11"/>
      <c r="S334" s="11"/>
      <c r="T334" s="12">
        <v>100.2</v>
      </c>
      <c r="U334" s="12">
        <v>87</v>
      </c>
      <c r="V334" s="12">
        <v>13.2</v>
      </c>
      <c r="W334" s="12"/>
      <c r="X334" s="12"/>
      <c r="Y334" s="12"/>
      <c r="Z334" s="12">
        <v>-0.2</v>
      </c>
      <c r="AA334" s="12">
        <v>0.2</v>
      </c>
      <c r="AB334" s="12"/>
      <c r="AC334" s="12"/>
      <c r="AD334" s="13">
        <f>AD335</f>
        <v>100</v>
      </c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</row>
    <row r="335" spans="1:50" ht="63">
      <c r="A335" s="19" t="s">
        <v>514</v>
      </c>
      <c r="B335" s="11" t="s">
        <v>513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0" t="s">
        <v>515</v>
      </c>
      <c r="R335" s="11" t="s">
        <v>147</v>
      </c>
      <c r="S335" s="11" t="s">
        <v>46</v>
      </c>
      <c r="T335" s="12">
        <v>100.2</v>
      </c>
      <c r="U335" s="12">
        <v>87</v>
      </c>
      <c r="V335" s="12">
        <v>13.2</v>
      </c>
      <c r="W335" s="12"/>
      <c r="X335" s="12"/>
      <c r="Y335" s="12"/>
      <c r="Z335" s="12">
        <v>-0.2</v>
      </c>
      <c r="AA335" s="12">
        <v>0.2</v>
      </c>
      <c r="AB335" s="12"/>
      <c r="AC335" s="12"/>
      <c r="AD335" s="13">
        <v>100</v>
      </c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</row>
    <row r="336" spans="1:50" ht="47.25">
      <c r="A336" s="19" t="s">
        <v>516</v>
      </c>
      <c r="B336" s="11" t="s">
        <v>517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0"/>
      <c r="R336" s="11"/>
      <c r="S336" s="11"/>
      <c r="T336" s="12">
        <v>4903</v>
      </c>
      <c r="U336" s="12"/>
      <c r="V336" s="12"/>
      <c r="W336" s="12"/>
      <c r="X336" s="12"/>
      <c r="Y336" s="12">
        <v>60.2</v>
      </c>
      <c r="Z336" s="12"/>
      <c r="AA336" s="12"/>
      <c r="AB336" s="12"/>
      <c r="AC336" s="12"/>
      <c r="AD336" s="13">
        <f>AD337+AD339+AD342+AD344+AD347</f>
        <v>4951.8</v>
      </c>
      <c r="AE336" s="5">
        <v>4903.8999999999996</v>
      </c>
      <c r="AF336" s="5"/>
      <c r="AG336" s="5"/>
      <c r="AH336" s="5"/>
      <c r="AI336" s="5"/>
      <c r="AJ336" s="5"/>
      <c r="AK336" s="5"/>
      <c r="AL336" s="5"/>
      <c r="AM336" s="5"/>
      <c r="AN336" s="5"/>
      <c r="AO336" s="5">
        <v>4908.6000000000004</v>
      </c>
      <c r="AP336" s="5"/>
      <c r="AQ336" s="5"/>
      <c r="AR336" s="5"/>
      <c r="AS336" s="5"/>
      <c r="AT336" s="5"/>
      <c r="AU336" s="5"/>
      <c r="AV336" s="5"/>
      <c r="AW336" s="5"/>
      <c r="AX336" s="5"/>
    </row>
    <row r="337" spans="1:50" ht="110.25">
      <c r="A337" s="20" t="s">
        <v>518</v>
      </c>
      <c r="B337" s="11" t="s">
        <v>519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0"/>
      <c r="R337" s="11"/>
      <c r="S337" s="11"/>
      <c r="T337" s="12">
        <v>1563.1</v>
      </c>
      <c r="U337" s="12"/>
      <c r="V337" s="12"/>
      <c r="W337" s="12"/>
      <c r="X337" s="12"/>
      <c r="Y337" s="12">
        <v>23.2</v>
      </c>
      <c r="Z337" s="12"/>
      <c r="AA337" s="12"/>
      <c r="AB337" s="12"/>
      <c r="AC337" s="12"/>
      <c r="AD337" s="13">
        <f>AD338</f>
        <v>1584.1</v>
      </c>
      <c r="AE337" s="5">
        <v>1563.1</v>
      </c>
      <c r="AF337" s="5"/>
      <c r="AG337" s="5"/>
      <c r="AH337" s="5"/>
      <c r="AI337" s="5"/>
      <c r="AJ337" s="5"/>
      <c r="AK337" s="5"/>
      <c r="AL337" s="5"/>
      <c r="AM337" s="5"/>
      <c r="AN337" s="5"/>
      <c r="AO337" s="5">
        <v>1563.1</v>
      </c>
      <c r="AP337" s="5"/>
      <c r="AQ337" s="5"/>
      <c r="AR337" s="5"/>
      <c r="AS337" s="5"/>
      <c r="AT337" s="5"/>
      <c r="AU337" s="5"/>
      <c r="AV337" s="5"/>
      <c r="AW337" s="5"/>
      <c r="AX337" s="5"/>
    </row>
    <row r="338" spans="1:50" ht="126">
      <c r="A338" s="20" t="s">
        <v>520</v>
      </c>
      <c r="B338" s="11" t="s">
        <v>519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0" t="s">
        <v>116</v>
      </c>
      <c r="R338" s="11" t="s">
        <v>147</v>
      </c>
      <c r="S338" s="11" t="s">
        <v>246</v>
      </c>
      <c r="T338" s="12">
        <v>1563.1</v>
      </c>
      <c r="U338" s="12"/>
      <c r="V338" s="12"/>
      <c r="W338" s="12"/>
      <c r="X338" s="12"/>
      <c r="Y338" s="12">
        <v>23.2</v>
      </c>
      <c r="Z338" s="12"/>
      <c r="AA338" s="12"/>
      <c r="AB338" s="12"/>
      <c r="AC338" s="12"/>
      <c r="AD338" s="13">
        <v>1584.1</v>
      </c>
      <c r="AE338" s="5">
        <v>1563.1</v>
      </c>
      <c r="AF338" s="5"/>
      <c r="AG338" s="5"/>
      <c r="AH338" s="5"/>
      <c r="AI338" s="5"/>
      <c r="AJ338" s="5"/>
      <c r="AK338" s="5"/>
      <c r="AL338" s="5"/>
      <c r="AM338" s="5"/>
      <c r="AN338" s="5"/>
      <c r="AO338" s="5">
        <v>1563.1</v>
      </c>
      <c r="AP338" s="5"/>
      <c r="AQ338" s="5"/>
      <c r="AR338" s="5"/>
      <c r="AS338" s="5"/>
      <c r="AT338" s="5"/>
      <c r="AU338" s="5"/>
      <c r="AV338" s="5"/>
      <c r="AW338" s="5"/>
      <c r="AX338" s="5"/>
    </row>
    <row r="339" spans="1:50" ht="110.25">
      <c r="A339" s="20" t="s">
        <v>521</v>
      </c>
      <c r="B339" s="11" t="s">
        <v>522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0"/>
      <c r="R339" s="11"/>
      <c r="S339" s="11"/>
      <c r="T339" s="12">
        <v>362</v>
      </c>
      <c r="U339" s="12"/>
      <c r="V339" s="12"/>
      <c r="W339" s="12"/>
      <c r="X339" s="12"/>
      <c r="Y339" s="12">
        <v>23.9</v>
      </c>
      <c r="Z339" s="12"/>
      <c r="AA339" s="12"/>
      <c r="AB339" s="12"/>
      <c r="AC339" s="12"/>
      <c r="AD339" s="13">
        <f>AD340+AD341</f>
        <v>385.40000000000003</v>
      </c>
      <c r="AE339" s="5">
        <v>361</v>
      </c>
      <c r="AF339" s="5"/>
      <c r="AG339" s="5"/>
      <c r="AH339" s="5"/>
      <c r="AI339" s="5"/>
      <c r="AJ339" s="5"/>
      <c r="AK339" s="5"/>
      <c r="AL339" s="5"/>
      <c r="AM339" s="5"/>
      <c r="AN339" s="5"/>
      <c r="AO339" s="5">
        <v>364.1</v>
      </c>
      <c r="AP339" s="5"/>
      <c r="AQ339" s="5"/>
      <c r="AR339" s="5"/>
      <c r="AS339" s="5"/>
      <c r="AT339" s="5"/>
      <c r="AU339" s="5"/>
      <c r="AV339" s="5"/>
      <c r="AW339" s="5"/>
      <c r="AX339" s="5"/>
    </row>
    <row r="340" spans="1:50" ht="126">
      <c r="A340" s="20" t="s">
        <v>523</v>
      </c>
      <c r="B340" s="11" t="s">
        <v>522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0" t="s">
        <v>116</v>
      </c>
      <c r="R340" s="11" t="s">
        <v>147</v>
      </c>
      <c r="S340" s="11" t="s">
        <v>246</v>
      </c>
      <c r="T340" s="12">
        <v>2.4</v>
      </c>
      <c r="U340" s="12"/>
      <c r="V340" s="12"/>
      <c r="W340" s="12"/>
      <c r="X340" s="12"/>
      <c r="Y340" s="12">
        <v>0.6</v>
      </c>
      <c r="Z340" s="12"/>
      <c r="AA340" s="12"/>
      <c r="AB340" s="12"/>
      <c r="AC340" s="12"/>
      <c r="AD340" s="13">
        <v>2.6</v>
      </c>
      <c r="AE340" s="5">
        <v>2.4</v>
      </c>
      <c r="AF340" s="5"/>
      <c r="AG340" s="5"/>
      <c r="AH340" s="5"/>
      <c r="AI340" s="5"/>
      <c r="AJ340" s="5"/>
      <c r="AK340" s="5"/>
      <c r="AL340" s="5"/>
      <c r="AM340" s="5"/>
      <c r="AN340" s="5"/>
      <c r="AO340" s="5">
        <v>2.4</v>
      </c>
      <c r="AP340" s="5"/>
      <c r="AQ340" s="5"/>
      <c r="AR340" s="5"/>
      <c r="AS340" s="5"/>
      <c r="AT340" s="5"/>
      <c r="AU340" s="5"/>
      <c r="AV340" s="5"/>
      <c r="AW340" s="5"/>
      <c r="AX340" s="5"/>
    </row>
    <row r="341" spans="1:50" ht="126">
      <c r="A341" s="20" t="s">
        <v>524</v>
      </c>
      <c r="B341" s="11" t="s">
        <v>522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0" t="s">
        <v>123</v>
      </c>
      <c r="R341" s="11" t="s">
        <v>147</v>
      </c>
      <c r="S341" s="11" t="s">
        <v>246</v>
      </c>
      <c r="T341" s="12">
        <v>359.6</v>
      </c>
      <c r="U341" s="12"/>
      <c r="V341" s="12"/>
      <c r="W341" s="12"/>
      <c r="X341" s="12"/>
      <c r="Y341" s="12">
        <v>23.3</v>
      </c>
      <c r="Z341" s="12"/>
      <c r="AA341" s="12"/>
      <c r="AB341" s="12"/>
      <c r="AC341" s="12"/>
      <c r="AD341" s="13">
        <v>382.8</v>
      </c>
      <c r="AE341" s="5">
        <v>358.6</v>
      </c>
      <c r="AF341" s="5"/>
      <c r="AG341" s="5"/>
      <c r="AH341" s="5"/>
      <c r="AI341" s="5"/>
      <c r="AJ341" s="5"/>
      <c r="AK341" s="5"/>
      <c r="AL341" s="5"/>
      <c r="AM341" s="5"/>
      <c r="AN341" s="5"/>
      <c r="AO341" s="5">
        <v>361.7</v>
      </c>
      <c r="AP341" s="5"/>
      <c r="AQ341" s="5"/>
      <c r="AR341" s="5"/>
      <c r="AS341" s="5"/>
      <c r="AT341" s="5"/>
      <c r="AU341" s="5"/>
      <c r="AV341" s="5"/>
      <c r="AW341" s="5"/>
      <c r="AX341" s="5"/>
    </row>
    <row r="342" spans="1:50" ht="94.5">
      <c r="A342" s="20" t="s">
        <v>525</v>
      </c>
      <c r="B342" s="11" t="s">
        <v>526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0"/>
      <c r="R342" s="11"/>
      <c r="S342" s="11"/>
      <c r="T342" s="12">
        <v>6.3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3">
        <f>AD343</f>
        <v>6.1</v>
      </c>
      <c r="AE342" s="5">
        <v>6.3</v>
      </c>
      <c r="AF342" s="5"/>
      <c r="AG342" s="5"/>
      <c r="AH342" s="5"/>
      <c r="AI342" s="5"/>
      <c r="AJ342" s="5"/>
      <c r="AK342" s="5"/>
      <c r="AL342" s="5"/>
      <c r="AM342" s="5"/>
      <c r="AN342" s="5"/>
      <c r="AO342" s="5">
        <v>6.3</v>
      </c>
      <c r="AP342" s="5"/>
      <c r="AQ342" s="5"/>
      <c r="AR342" s="5"/>
      <c r="AS342" s="5"/>
      <c r="AT342" s="5"/>
      <c r="AU342" s="5"/>
      <c r="AV342" s="5"/>
      <c r="AW342" s="5"/>
      <c r="AX342" s="5"/>
    </row>
    <row r="343" spans="1:50" ht="126">
      <c r="A343" s="20" t="s">
        <v>527</v>
      </c>
      <c r="B343" s="11" t="s">
        <v>526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0" t="s">
        <v>123</v>
      </c>
      <c r="R343" s="11" t="s">
        <v>147</v>
      </c>
      <c r="S343" s="11" t="s">
        <v>246</v>
      </c>
      <c r="T343" s="12">
        <v>6.3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3">
        <v>6.1</v>
      </c>
      <c r="AE343" s="5">
        <v>6.3</v>
      </c>
      <c r="AF343" s="5"/>
      <c r="AG343" s="5"/>
      <c r="AH343" s="5"/>
      <c r="AI343" s="5"/>
      <c r="AJ343" s="5"/>
      <c r="AK343" s="5"/>
      <c r="AL343" s="5"/>
      <c r="AM343" s="5"/>
      <c r="AN343" s="5"/>
      <c r="AO343" s="5">
        <v>6.3</v>
      </c>
      <c r="AP343" s="5"/>
      <c r="AQ343" s="5"/>
      <c r="AR343" s="5"/>
      <c r="AS343" s="5"/>
      <c r="AT343" s="5"/>
      <c r="AU343" s="5"/>
      <c r="AV343" s="5"/>
      <c r="AW343" s="5"/>
      <c r="AX343" s="5"/>
    </row>
    <row r="344" spans="1:50" ht="110.25">
      <c r="A344" s="20" t="s">
        <v>528</v>
      </c>
      <c r="B344" s="11" t="s">
        <v>529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0"/>
      <c r="R344" s="11"/>
      <c r="S344" s="11"/>
      <c r="T344" s="12">
        <v>2969.9</v>
      </c>
      <c r="U344" s="12"/>
      <c r="V344" s="12"/>
      <c r="W344" s="12"/>
      <c r="X344" s="12"/>
      <c r="Y344" s="12">
        <v>13.1</v>
      </c>
      <c r="Z344" s="12"/>
      <c r="AA344" s="12"/>
      <c r="AB344" s="12"/>
      <c r="AC344" s="12"/>
      <c r="AD344" s="13">
        <f>AD345+AD346</f>
        <v>2974.6</v>
      </c>
      <c r="AE344" s="5">
        <v>2971.8</v>
      </c>
      <c r="AF344" s="5"/>
      <c r="AG344" s="5"/>
      <c r="AH344" s="5"/>
      <c r="AI344" s="5"/>
      <c r="AJ344" s="5"/>
      <c r="AK344" s="5"/>
      <c r="AL344" s="5"/>
      <c r="AM344" s="5"/>
      <c r="AN344" s="5"/>
      <c r="AO344" s="5">
        <v>2973.4</v>
      </c>
      <c r="AP344" s="5"/>
      <c r="AQ344" s="5"/>
      <c r="AR344" s="5"/>
      <c r="AS344" s="5"/>
      <c r="AT344" s="5"/>
      <c r="AU344" s="5"/>
      <c r="AV344" s="5"/>
      <c r="AW344" s="5"/>
      <c r="AX344" s="5"/>
    </row>
    <row r="345" spans="1:50" ht="126">
      <c r="A345" s="20" t="s">
        <v>530</v>
      </c>
      <c r="B345" s="11" t="s">
        <v>529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0" t="s">
        <v>127</v>
      </c>
      <c r="R345" s="11" t="s">
        <v>147</v>
      </c>
      <c r="S345" s="11" t="s">
        <v>246</v>
      </c>
      <c r="T345" s="12">
        <v>2758.8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3">
        <v>2750.4</v>
      </c>
      <c r="AE345" s="5">
        <v>2758.8</v>
      </c>
      <c r="AF345" s="5"/>
      <c r="AG345" s="5"/>
      <c r="AH345" s="5"/>
      <c r="AI345" s="5"/>
      <c r="AJ345" s="5"/>
      <c r="AK345" s="5"/>
      <c r="AL345" s="5"/>
      <c r="AM345" s="5"/>
      <c r="AN345" s="5"/>
      <c r="AO345" s="5">
        <v>2758.8</v>
      </c>
      <c r="AP345" s="5"/>
      <c r="AQ345" s="5"/>
      <c r="AR345" s="5"/>
      <c r="AS345" s="5"/>
      <c r="AT345" s="5"/>
      <c r="AU345" s="5"/>
      <c r="AV345" s="5"/>
      <c r="AW345" s="5"/>
      <c r="AX345" s="5"/>
    </row>
    <row r="346" spans="1:50" ht="126">
      <c r="A346" s="20" t="s">
        <v>531</v>
      </c>
      <c r="B346" s="11" t="s">
        <v>529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0" t="s">
        <v>123</v>
      </c>
      <c r="R346" s="11" t="s">
        <v>147</v>
      </c>
      <c r="S346" s="11" t="s">
        <v>246</v>
      </c>
      <c r="T346" s="12">
        <v>211.1</v>
      </c>
      <c r="U346" s="12"/>
      <c r="V346" s="12"/>
      <c r="W346" s="12"/>
      <c r="X346" s="12"/>
      <c r="Y346" s="12">
        <v>13.1</v>
      </c>
      <c r="Z346" s="12"/>
      <c r="AA346" s="12"/>
      <c r="AB346" s="12"/>
      <c r="AC346" s="12"/>
      <c r="AD346" s="13">
        <v>224.2</v>
      </c>
      <c r="AE346" s="5">
        <v>213</v>
      </c>
      <c r="AF346" s="5"/>
      <c r="AG346" s="5"/>
      <c r="AH346" s="5"/>
      <c r="AI346" s="5"/>
      <c r="AJ346" s="5"/>
      <c r="AK346" s="5"/>
      <c r="AL346" s="5"/>
      <c r="AM346" s="5"/>
      <c r="AN346" s="5"/>
      <c r="AO346" s="5">
        <v>214.6</v>
      </c>
      <c r="AP346" s="5"/>
      <c r="AQ346" s="5"/>
      <c r="AR346" s="5"/>
      <c r="AS346" s="5"/>
      <c r="AT346" s="5"/>
      <c r="AU346" s="5"/>
      <c r="AV346" s="5"/>
      <c r="AW346" s="5"/>
      <c r="AX346" s="5"/>
    </row>
    <row r="347" spans="1:50" ht="94.5">
      <c r="A347" s="19" t="s">
        <v>532</v>
      </c>
      <c r="B347" s="11" t="s">
        <v>533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0"/>
      <c r="R347" s="11"/>
      <c r="S347" s="11"/>
      <c r="T347" s="12">
        <v>1.7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3">
        <f>AD348</f>
        <v>1.6</v>
      </c>
      <c r="AE347" s="5">
        <v>1.7</v>
      </c>
      <c r="AF347" s="5"/>
      <c r="AG347" s="5"/>
      <c r="AH347" s="5"/>
      <c r="AI347" s="5"/>
      <c r="AJ347" s="5"/>
      <c r="AK347" s="5"/>
      <c r="AL347" s="5"/>
      <c r="AM347" s="5"/>
      <c r="AN347" s="5"/>
      <c r="AO347" s="5">
        <v>1.7</v>
      </c>
      <c r="AP347" s="5"/>
      <c r="AQ347" s="5"/>
      <c r="AR347" s="5"/>
      <c r="AS347" s="5"/>
      <c r="AT347" s="5"/>
      <c r="AU347" s="5"/>
      <c r="AV347" s="5"/>
      <c r="AW347" s="5"/>
      <c r="AX347" s="5"/>
    </row>
    <row r="348" spans="1:50" ht="94.5">
      <c r="A348" s="20" t="s">
        <v>534</v>
      </c>
      <c r="B348" s="11" t="s">
        <v>533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0" t="s">
        <v>133</v>
      </c>
      <c r="R348" s="11" t="s">
        <v>147</v>
      </c>
      <c r="S348" s="11" t="s">
        <v>246</v>
      </c>
      <c r="T348" s="12">
        <v>1.7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3">
        <v>1.6</v>
      </c>
      <c r="AE348" s="5">
        <v>1.7</v>
      </c>
      <c r="AF348" s="5"/>
      <c r="AG348" s="5"/>
      <c r="AH348" s="5"/>
      <c r="AI348" s="5"/>
      <c r="AJ348" s="5"/>
      <c r="AK348" s="5"/>
      <c r="AL348" s="5"/>
      <c r="AM348" s="5"/>
      <c r="AN348" s="5"/>
      <c r="AO348" s="5">
        <v>1.7</v>
      </c>
      <c r="AP348" s="5"/>
      <c r="AQ348" s="5"/>
      <c r="AR348" s="5"/>
      <c r="AS348" s="5"/>
      <c r="AT348" s="5"/>
      <c r="AU348" s="5"/>
      <c r="AV348" s="5"/>
      <c r="AW348" s="5"/>
      <c r="AX348" s="5"/>
    </row>
    <row r="349" spans="1:50" ht="47.25">
      <c r="A349" s="19" t="s">
        <v>535</v>
      </c>
      <c r="B349" s="11" t="s">
        <v>536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0"/>
      <c r="R349" s="11"/>
      <c r="S349" s="11"/>
      <c r="T349" s="12">
        <v>286.5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3">
        <f>AD350+AD355</f>
        <v>286.39999999999998</v>
      </c>
      <c r="AE349" s="5">
        <v>276.10000000000002</v>
      </c>
      <c r="AF349" s="5"/>
      <c r="AG349" s="5"/>
      <c r="AH349" s="5"/>
      <c r="AI349" s="5"/>
      <c r="AJ349" s="5"/>
      <c r="AK349" s="5"/>
      <c r="AL349" s="5"/>
      <c r="AM349" s="5"/>
      <c r="AN349" s="5"/>
      <c r="AO349" s="5">
        <v>265.7</v>
      </c>
      <c r="AP349" s="5"/>
      <c r="AQ349" s="5"/>
      <c r="AR349" s="5"/>
      <c r="AS349" s="5"/>
      <c r="AT349" s="5"/>
      <c r="AU349" s="5"/>
      <c r="AV349" s="5"/>
      <c r="AW349" s="5"/>
      <c r="AX349" s="5"/>
    </row>
    <row r="350" spans="1:50" ht="31.5">
      <c r="A350" s="19" t="s">
        <v>537</v>
      </c>
      <c r="B350" s="11" t="s">
        <v>538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0"/>
      <c r="R350" s="11"/>
      <c r="S350" s="11"/>
      <c r="T350" s="12">
        <v>53.2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3">
        <f>AD351+AD353</f>
        <v>53.2</v>
      </c>
      <c r="AE350" s="5">
        <v>53.2</v>
      </c>
      <c r="AF350" s="5"/>
      <c r="AG350" s="5"/>
      <c r="AH350" s="5"/>
      <c r="AI350" s="5"/>
      <c r="AJ350" s="5"/>
      <c r="AK350" s="5"/>
      <c r="AL350" s="5"/>
      <c r="AM350" s="5"/>
      <c r="AN350" s="5"/>
      <c r="AO350" s="5">
        <v>53.2</v>
      </c>
      <c r="AP350" s="5"/>
      <c r="AQ350" s="5"/>
      <c r="AR350" s="5"/>
      <c r="AS350" s="5"/>
      <c r="AT350" s="5"/>
      <c r="AU350" s="5"/>
      <c r="AV350" s="5"/>
      <c r="AW350" s="5"/>
      <c r="AX350" s="5"/>
    </row>
    <row r="351" spans="1:50" ht="94.5">
      <c r="A351" s="20" t="s">
        <v>539</v>
      </c>
      <c r="B351" s="11" t="s">
        <v>540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0"/>
      <c r="R351" s="11"/>
      <c r="S351" s="11"/>
      <c r="T351" s="12">
        <v>25.9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3">
        <f>AD352</f>
        <v>25.9</v>
      </c>
      <c r="AE351" s="5">
        <v>25.9</v>
      </c>
      <c r="AF351" s="5"/>
      <c r="AG351" s="5"/>
      <c r="AH351" s="5"/>
      <c r="AI351" s="5"/>
      <c r="AJ351" s="5"/>
      <c r="AK351" s="5"/>
      <c r="AL351" s="5"/>
      <c r="AM351" s="5"/>
      <c r="AN351" s="5"/>
      <c r="AO351" s="5">
        <v>25.9</v>
      </c>
      <c r="AP351" s="5"/>
      <c r="AQ351" s="5"/>
      <c r="AR351" s="5"/>
      <c r="AS351" s="5"/>
      <c r="AT351" s="5"/>
      <c r="AU351" s="5"/>
      <c r="AV351" s="5"/>
      <c r="AW351" s="5"/>
      <c r="AX351" s="5"/>
    </row>
    <row r="352" spans="1:50" ht="110.25">
      <c r="A352" s="20" t="s">
        <v>541</v>
      </c>
      <c r="B352" s="11" t="s">
        <v>540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0" t="s">
        <v>29</v>
      </c>
      <c r="R352" s="11" t="s">
        <v>170</v>
      </c>
      <c r="S352" s="11" t="s">
        <v>129</v>
      </c>
      <c r="T352" s="12">
        <v>25.9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3">
        <v>25.9</v>
      </c>
      <c r="AE352" s="5">
        <v>25.9</v>
      </c>
      <c r="AF352" s="5"/>
      <c r="AG352" s="5"/>
      <c r="AH352" s="5"/>
      <c r="AI352" s="5"/>
      <c r="AJ352" s="5"/>
      <c r="AK352" s="5"/>
      <c r="AL352" s="5"/>
      <c r="AM352" s="5"/>
      <c r="AN352" s="5"/>
      <c r="AO352" s="5">
        <v>25.9</v>
      </c>
      <c r="AP352" s="5"/>
      <c r="AQ352" s="5"/>
      <c r="AR352" s="5"/>
      <c r="AS352" s="5"/>
      <c r="AT352" s="5"/>
      <c r="AU352" s="5"/>
      <c r="AV352" s="5"/>
      <c r="AW352" s="5"/>
      <c r="AX352" s="5"/>
    </row>
    <row r="353" spans="1:50" ht="94.5">
      <c r="A353" s="19" t="s">
        <v>542</v>
      </c>
      <c r="B353" s="11" t="s">
        <v>543</v>
      </c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0"/>
      <c r="R353" s="11"/>
      <c r="S353" s="11"/>
      <c r="T353" s="12">
        <v>27.3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3">
        <f>AD354</f>
        <v>27.3</v>
      </c>
      <c r="AE353" s="5">
        <v>27.3</v>
      </c>
      <c r="AF353" s="5"/>
      <c r="AG353" s="5"/>
      <c r="AH353" s="5"/>
      <c r="AI353" s="5"/>
      <c r="AJ353" s="5"/>
      <c r="AK353" s="5"/>
      <c r="AL353" s="5"/>
      <c r="AM353" s="5"/>
      <c r="AN353" s="5"/>
      <c r="AO353" s="5">
        <v>27.3</v>
      </c>
      <c r="AP353" s="5"/>
      <c r="AQ353" s="5"/>
      <c r="AR353" s="5"/>
      <c r="AS353" s="5"/>
      <c r="AT353" s="5"/>
      <c r="AU353" s="5"/>
      <c r="AV353" s="5"/>
      <c r="AW353" s="5"/>
      <c r="AX353" s="5"/>
    </row>
    <row r="354" spans="1:50" ht="126">
      <c r="A354" s="20" t="s">
        <v>544</v>
      </c>
      <c r="B354" s="11" t="s">
        <v>543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0" t="s">
        <v>123</v>
      </c>
      <c r="R354" s="11" t="s">
        <v>170</v>
      </c>
      <c r="S354" s="11" t="s">
        <v>129</v>
      </c>
      <c r="T354" s="12">
        <v>27.3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3">
        <v>27.3</v>
      </c>
      <c r="AE354" s="5">
        <v>27.3</v>
      </c>
      <c r="AF354" s="5"/>
      <c r="AG354" s="5"/>
      <c r="AH354" s="5"/>
      <c r="AI354" s="5"/>
      <c r="AJ354" s="5"/>
      <c r="AK354" s="5"/>
      <c r="AL354" s="5"/>
      <c r="AM354" s="5"/>
      <c r="AN354" s="5"/>
      <c r="AO354" s="5">
        <v>27.3</v>
      </c>
      <c r="AP354" s="5"/>
      <c r="AQ354" s="5"/>
      <c r="AR354" s="5"/>
      <c r="AS354" s="5"/>
      <c r="AT354" s="5"/>
      <c r="AU354" s="5"/>
      <c r="AV354" s="5"/>
      <c r="AW354" s="5"/>
      <c r="AX354" s="5"/>
    </row>
    <row r="355" spans="1:50" ht="47.25">
      <c r="A355" s="19" t="s">
        <v>545</v>
      </c>
      <c r="B355" s="11" t="s">
        <v>546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0"/>
      <c r="R355" s="11"/>
      <c r="S355" s="11"/>
      <c r="T355" s="12">
        <v>233.3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3">
        <f>AD356</f>
        <v>233.2</v>
      </c>
      <c r="AE355" s="5">
        <v>222.9</v>
      </c>
      <c r="AF355" s="5"/>
      <c r="AG355" s="5"/>
      <c r="AH355" s="5"/>
      <c r="AI355" s="5"/>
      <c r="AJ355" s="5"/>
      <c r="AK355" s="5"/>
      <c r="AL355" s="5"/>
      <c r="AM355" s="5"/>
      <c r="AN355" s="5"/>
      <c r="AO355" s="5">
        <v>212.5</v>
      </c>
      <c r="AP355" s="5"/>
      <c r="AQ355" s="5"/>
      <c r="AR355" s="5"/>
      <c r="AS355" s="5"/>
      <c r="AT355" s="5"/>
      <c r="AU355" s="5"/>
      <c r="AV355" s="5"/>
      <c r="AW355" s="5"/>
      <c r="AX355" s="5"/>
    </row>
    <row r="356" spans="1:50" ht="110.25">
      <c r="A356" s="20" t="s">
        <v>547</v>
      </c>
      <c r="B356" s="11" t="s">
        <v>548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0"/>
      <c r="R356" s="11"/>
      <c r="S356" s="11"/>
      <c r="T356" s="12">
        <v>233.3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3">
        <f>AD357</f>
        <v>233.2</v>
      </c>
      <c r="AE356" s="5">
        <v>222.9</v>
      </c>
      <c r="AF356" s="5"/>
      <c r="AG356" s="5"/>
      <c r="AH356" s="5"/>
      <c r="AI356" s="5"/>
      <c r="AJ356" s="5"/>
      <c r="AK356" s="5"/>
      <c r="AL356" s="5"/>
      <c r="AM356" s="5"/>
      <c r="AN356" s="5"/>
      <c r="AO356" s="5">
        <v>212.5</v>
      </c>
      <c r="AP356" s="5"/>
      <c r="AQ356" s="5"/>
      <c r="AR356" s="5"/>
      <c r="AS356" s="5"/>
      <c r="AT356" s="5"/>
      <c r="AU356" s="5"/>
      <c r="AV356" s="5"/>
      <c r="AW356" s="5"/>
      <c r="AX356" s="5"/>
    </row>
    <row r="357" spans="1:50" ht="126">
      <c r="A357" s="20" t="s">
        <v>549</v>
      </c>
      <c r="B357" s="11" t="s">
        <v>548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0" t="s">
        <v>133</v>
      </c>
      <c r="R357" s="11" t="s">
        <v>170</v>
      </c>
      <c r="S357" s="11" t="s">
        <v>129</v>
      </c>
      <c r="T357" s="12">
        <v>233.3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3">
        <v>233.2</v>
      </c>
      <c r="AE357" s="5">
        <v>222.9</v>
      </c>
      <c r="AF357" s="5"/>
      <c r="AG357" s="5"/>
      <c r="AH357" s="5"/>
      <c r="AI357" s="5"/>
      <c r="AJ357" s="5"/>
      <c r="AK357" s="5"/>
      <c r="AL357" s="5"/>
      <c r="AM357" s="5"/>
      <c r="AN357" s="5"/>
      <c r="AO357" s="5">
        <v>212.5</v>
      </c>
      <c r="AP357" s="5"/>
      <c r="AQ357" s="5"/>
      <c r="AR357" s="5"/>
      <c r="AS357" s="5"/>
      <c r="AT357" s="5"/>
      <c r="AU357" s="5"/>
      <c r="AV357" s="5"/>
      <c r="AW357" s="5"/>
      <c r="AX357" s="5"/>
    </row>
    <row r="358" spans="1:50" ht="31.5">
      <c r="A358" s="19" t="s">
        <v>550</v>
      </c>
      <c r="B358" s="11" t="s">
        <v>551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0"/>
      <c r="R358" s="11"/>
      <c r="S358" s="11"/>
      <c r="T358" s="12">
        <v>1002.9</v>
      </c>
      <c r="U358" s="12"/>
      <c r="V358" s="12"/>
      <c r="W358" s="12"/>
      <c r="X358" s="12"/>
      <c r="Y358" s="12">
        <v>-2</v>
      </c>
      <c r="Z358" s="12"/>
      <c r="AA358" s="12"/>
      <c r="AB358" s="12"/>
      <c r="AC358" s="12"/>
      <c r="AD358" s="13">
        <f>AD359</f>
        <v>1000.9</v>
      </c>
      <c r="AE358" s="5">
        <v>1002.9</v>
      </c>
      <c r="AF358" s="5"/>
      <c r="AG358" s="5"/>
      <c r="AH358" s="5"/>
      <c r="AI358" s="5"/>
      <c r="AJ358" s="5"/>
      <c r="AK358" s="5"/>
      <c r="AL358" s="5"/>
      <c r="AM358" s="5"/>
      <c r="AN358" s="5"/>
      <c r="AO358" s="5">
        <v>1002.9</v>
      </c>
      <c r="AP358" s="5"/>
      <c r="AQ358" s="5"/>
      <c r="AR358" s="5"/>
      <c r="AS358" s="5"/>
      <c r="AT358" s="5"/>
      <c r="AU358" s="5"/>
      <c r="AV358" s="5"/>
      <c r="AW358" s="5"/>
      <c r="AX358" s="5"/>
    </row>
    <row r="359" spans="1:50" ht="31.5">
      <c r="A359" s="19" t="s">
        <v>552</v>
      </c>
      <c r="B359" s="11" t="s">
        <v>553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0"/>
      <c r="R359" s="11"/>
      <c r="S359" s="11"/>
      <c r="T359" s="12">
        <v>1002.9</v>
      </c>
      <c r="U359" s="12"/>
      <c r="V359" s="12"/>
      <c r="W359" s="12"/>
      <c r="X359" s="12"/>
      <c r="Y359" s="12">
        <v>-2</v>
      </c>
      <c r="Z359" s="12"/>
      <c r="AA359" s="12"/>
      <c r="AB359" s="12"/>
      <c r="AC359" s="12"/>
      <c r="AD359" s="13">
        <f>AD360</f>
        <v>1000.9</v>
      </c>
      <c r="AE359" s="5">
        <v>1002.9</v>
      </c>
      <c r="AF359" s="5"/>
      <c r="AG359" s="5"/>
      <c r="AH359" s="5"/>
      <c r="AI359" s="5"/>
      <c r="AJ359" s="5"/>
      <c r="AK359" s="5"/>
      <c r="AL359" s="5"/>
      <c r="AM359" s="5"/>
      <c r="AN359" s="5"/>
      <c r="AO359" s="5">
        <v>1002.9</v>
      </c>
      <c r="AP359" s="5"/>
      <c r="AQ359" s="5"/>
      <c r="AR359" s="5"/>
      <c r="AS359" s="5"/>
      <c r="AT359" s="5"/>
      <c r="AU359" s="5"/>
      <c r="AV359" s="5"/>
      <c r="AW359" s="5"/>
      <c r="AX359" s="5"/>
    </row>
    <row r="360" spans="1:50" ht="78.75">
      <c r="A360" s="19" t="s">
        <v>554</v>
      </c>
      <c r="B360" s="11" t="s">
        <v>555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0"/>
      <c r="R360" s="11"/>
      <c r="S360" s="11"/>
      <c r="T360" s="12">
        <v>1002.9</v>
      </c>
      <c r="U360" s="12"/>
      <c r="V360" s="12"/>
      <c r="W360" s="12"/>
      <c r="X360" s="12"/>
      <c r="Y360" s="12">
        <v>-2</v>
      </c>
      <c r="Z360" s="12"/>
      <c r="AA360" s="12"/>
      <c r="AB360" s="12"/>
      <c r="AC360" s="12"/>
      <c r="AD360" s="13">
        <f>AD361+AD362</f>
        <v>1000.9</v>
      </c>
      <c r="AE360" s="5">
        <v>1002.9</v>
      </c>
      <c r="AF360" s="5"/>
      <c r="AG360" s="5"/>
      <c r="AH360" s="5"/>
      <c r="AI360" s="5"/>
      <c r="AJ360" s="5"/>
      <c r="AK360" s="5"/>
      <c r="AL360" s="5"/>
      <c r="AM360" s="5"/>
      <c r="AN360" s="5"/>
      <c r="AO360" s="5">
        <v>1002.9</v>
      </c>
      <c r="AP360" s="5"/>
      <c r="AQ360" s="5"/>
      <c r="AR360" s="5"/>
      <c r="AS360" s="5"/>
      <c r="AT360" s="5"/>
      <c r="AU360" s="5"/>
      <c r="AV360" s="5"/>
      <c r="AW360" s="5"/>
      <c r="AX360" s="5"/>
    </row>
    <row r="361" spans="1:50" ht="94.5">
      <c r="A361" s="20" t="s">
        <v>556</v>
      </c>
      <c r="B361" s="11" t="s">
        <v>555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0" t="s">
        <v>127</v>
      </c>
      <c r="R361" s="11" t="s">
        <v>148</v>
      </c>
      <c r="S361" s="11" t="s">
        <v>46</v>
      </c>
      <c r="T361" s="12">
        <v>122.3</v>
      </c>
      <c r="U361" s="12"/>
      <c r="V361" s="12"/>
      <c r="W361" s="12"/>
      <c r="X361" s="12"/>
      <c r="Y361" s="12">
        <v>-0.8</v>
      </c>
      <c r="Z361" s="12"/>
      <c r="AA361" s="12"/>
      <c r="AB361" s="12"/>
      <c r="AC361" s="12"/>
      <c r="AD361" s="13">
        <v>121.5</v>
      </c>
      <c r="AE361" s="5">
        <v>122.3</v>
      </c>
      <c r="AF361" s="5"/>
      <c r="AG361" s="5"/>
      <c r="AH361" s="5"/>
      <c r="AI361" s="5"/>
      <c r="AJ361" s="5"/>
      <c r="AK361" s="5"/>
      <c r="AL361" s="5"/>
      <c r="AM361" s="5"/>
      <c r="AN361" s="5"/>
      <c r="AO361" s="5">
        <v>122.3</v>
      </c>
      <c r="AP361" s="5"/>
      <c r="AQ361" s="5"/>
      <c r="AR361" s="5"/>
      <c r="AS361" s="5"/>
      <c r="AT361" s="5"/>
      <c r="AU361" s="5"/>
      <c r="AV361" s="5"/>
      <c r="AW361" s="5"/>
      <c r="AX361" s="5"/>
    </row>
    <row r="362" spans="1:50" ht="110.25">
      <c r="A362" s="20" t="s">
        <v>557</v>
      </c>
      <c r="B362" s="11" t="s">
        <v>555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0" t="s">
        <v>123</v>
      </c>
      <c r="R362" s="11" t="s">
        <v>148</v>
      </c>
      <c r="S362" s="11" t="s">
        <v>46</v>
      </c>
      <c r="T362" s="12">
        <v>750.6</v>
      </c>
      <c r="U362" s="12"/>
      <c r="V362" s="12"/>
      <c r="W362" s="12"/>
      <c r="X362" s="12"/>
      <c r="Y362" s="12">
        <v>128.80000000000001</v>
      </c>
      <c r="Z362" s="12"/>
      <c r="AA362" s="12"/>
      <c r="AB362" s="12"/>
      <c r="AC362" s="12"/>
      <c r="AD362" s="13">
        <v>879.4</v>
      </c>
      <c r="AE362" s="5">
        <v>750.6</v>
      </c>
      <c r="AF362" s="5"/>
      <c r="AG362" s="5"/>
      <c r="AH362" s="5"/>
      <c r="AI362" s="5"/>
      <c r="AJ362" s="5"/>
      <c r="AK362" s="5"/>
      <c r="AL362" s="5"/>
      <c r="AM362" s="5"/>
      <c r="AN362" s="5"/>
      <c r="AO362" s="5">
        <v>750.6</v>
      </c>
      <c r="AP362" s="5"/>
      <c r="AQ362" s="5"/>
      <c r="AR362" s="5"/>
      <c r="AS362" s="5"/>
      <c r="AT362" s="5"/>
      <c r="AU362" s="5"/>
      <c r="AV362" s="5"/>
      <c r="AW362" s="5"/>
      <c r="AX362" s="5"/>
    </row>
    <row r="363" spans="1:50" ht="31.5">
      <c r="A363" s="19" t="s">
        <v>558</v>
      </c>
      <c r="B363" s="11" t="s">
        <v>559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0"/>
      <c r="R363" s="11"/>
      <c r="S363" s="11"/>
      <c r="T363" s="12">
        <v>55</v>
      </c>
      <c r="U363" s="12"/>
      <c r="V363" s="12"/>
      <c r="W363" s="12"/>
      <c r="X363" s="12"/>
      <c r="Y363" s="12">
        <v>-30</v>
      </c>
      <c r="Z363" s="12"/>
      <c r="AA363" s="12"/>
      <c r="AB363" s="12"/>
      <c r="AC363" s="12"/>
      <c r="AD363" s="13">
        <f>AD364</f>
        <v>25</v>
      </c>
      <c r="AE363" s="5">
        <v>55</v>
      </c>
      <c r="AF363" s="5"/>
      <c r="AG363" s="5"/>
      <c r="AH363" s="5"/>
      <c r="AI363" s="5"/>
      <c r="AJ363" s="5"/>
      <c r="AK363" s="5"/>
      <c r="AL363" s="5"/>
      <c r="AM363" s="5"/>
      <c r="AN363" s="5"/>
      <c r="AO363" s="5">
        <v>55</v>
      </c>
      <c r="AP363" s="5"/>
      <c r="AQ363" s="5"/>
      <c r="AR363" s="5"/>
      <c r="AS363" s="5"/>
      <c r="AT363" s="5"/>
      <c r="AU363" s="5"/>
      <c r="AV363" s="5"/>
      <c r="AW363" s="5"/>
      <c r="AX363" s="5"/>
    </row>
    <row r="364" spans="1:50" ht="31.5">
      <c r="A364" s="19" t="s">
        <v>560</v>
      </c>
      <c r="B364" s="11" t="s">
        <v>561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0"/>
      <c r="R364" s="11"/>
      <c r="S364" s="11"/>
      <c r="T364" s="12">
        <v>25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3">
        <f>AD365</f>
        <v>25</v>
      </c>
      <c r="AE364" s="5">
        <v>25</v>
      </c>
      <c r="AF364" s="5"/>
      <c r="AG364" s="5"/>
      <c r="AH364" s="5"/>
      <c r="AI364" s="5"/>
      <c r="AJ364" s="5"/>
      <c r="AK364" s="5"/>
      <c r="AL364" s="5"/>
      <c r="AM364" s="5"/>
      <c r="AN364" s="5"/>
      <c r="AO364" s="5">
        <v>25</v>
      </c>
      <c r="AP364" s="5"/>
      <c r="AQ364" s="5"/>
      <c r="AR364" s="5"/>
      <c r="AS364" s="5"/>
      <c r="AT364" s="5"/>
      <c r="AU364" s="5"/>
      <c r="AV364" s="5"/>
      <c r="AW364" s="5"/>
      <c r="AX364" s="5"/>
    </row>
    <row r="365" spans="1:50" ht="63">
      <c r="A365" s="19" t="s">
        <v>562</v>
      </c>
      <c r="B365" s="11" t="s">
        <v>563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0"/>
      <c r="R365" s="11"/>
      <c r="S365" s="11"/>
      <c r="T365" s="12">
        <v>25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3">
        <f>AD366</f>
        <v>25</v>
      </c>
      <c r="AE365" s="5">
        <v>25</v>
      </c>
      <c r="AF365" s="5"/>
      <c r="AG365" s="5"/>
      <c r="AH365" s="5"/>
      <c r="AI365" s="5"/>
      <c r="AJ365" s="5"/>
      <c r="AK365" s="5"/>
      <c r="AL365" s="5"/>
      <c r="AM365" s="5"/>
      <c r="AN365" s="5"/>
      <c r="AO365" s="5">
        <v>25</v>
      </c>
      <c r="AP365" s="5"/>
      <c r="AQ365" s="5"/>
      <c r="AR365" s="5"/>
      <c r="AS365" s="5"/>
      <c r="AT365" s="5"/>
      <c r="AU365" s="5"/>
      <c r="AV365" s="5"/>
      <c r="AW365" s="5"/>
      <c r="AX365" s="5"/>
    </row>
    <row r="366" spans="1:50" ht="94.5">
      <c r="A366" s="20" t="s">
        <v>564</v>
      </c>
      <c r="B366" s="11" t="s">
        <v>563</v>
      </c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0" t="s">
        <v>123</v>
      </c>
      <c r="R366" s="11" t="s">
        <v>246</v>
      </c>
      <c r="S366" s="11" t="s">
        <v>348</v>
      </c>
      <c r="T366" s="12">
        <v>25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3">
        <v>25</v>
      </c>
      <c r="AE366" s="5">
        <v>25</v>
      </c>
      <c r="AF366" s="5"/>
      <c r="AG366" s="5"/>
      <c r="AH366" s="5"/>
      <c r="AI366" s="5"/>
      <c r="AJ366" s="5"/>
      <c r="AK366" s="5"/>
      <c r="AL366" s="5"/>
      <c r="AM366" s="5"/>
      <c r="AN366" s="5"/>
      <c r="AO366" s="5">
        <v>25</v>
      </c>
      <c r="AP366" s="5"/>
      <c r="AQ366" s="5"/>
      <c r="AR366" s="5"/>
      <c r="AS366" s="5"/>
      <c r="AT366" s="5"/>
      <c r="AU366" s="5"/>
      <c r="AV366" s="5"/>
      <c r="AW366" s="5"/>
      <c r="AX366" s="5"/>
    </row>
    <row r="367" spans="1:50" ht="31.5">
      <c r="A367" s="19" t="s">
        <v>565</v>
      </c>
      <c r="B367" s="11" t="s">
        <v>566</v>
      </c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0"/>
      <c r="R367" s="11"/>
      <c r="S367" s="11"/>
      <c r="T367" s="12">
        <v>52797.9</v>
      </c>
      <c r="U367" s="12"/>
      <c r="V367" s="12"/>
      <c r="W367" s="12"/>
      <c r="X367" s="12"/>
      <c r="Y367" s="12">
        <v>30472.7</v>
      </c>
      <c r="Z367" s="12"/>
      <c r="AA367" s="12"/>
      <c r="AB367" s="12"/>
      <c r="AC367" s="12"/>
      <c r="AD367" s="13">
        <f>AD368+AD386</f>
        <v>68322.400000000009</v>
      </c>
      <c r="AE367" s="5">
        <v>54783.199999999997</v>
      </c>
      <c r="AF367" s="5"/>
      <c r="AG367" s="5"/>
      <c r="AH367" s="5"/>
      <c r="AI367" s="5"/>
      <c r="AJ367" s="5">
        <v>3682.3</v>
      </c>
      <c r="AK367" s="5"/>
      <c r="AL367" s="5"/>
      <c r="AM367" s="5"/>
      <c r="AN367" s="5"/>
      <c r="AO367" s="5">
        <v>56834.8</v>
      </c>
      <c r="AP367" s="5"/>
      <c r="AQ367" s="5"/>
      <c r="AR367" s="5"/>
      <c r="AS367" s="5"/>
      <c r="AT367" s="5">
        <v>0.1</v>
      </c>
      <c r="AU367" s="5"/>
      <c r="AV367" s="5"/>
      <c r="AW367" s="5"/>
      <c r="AX367" s="5"/>
    </row>
    <row r="368" spans="1:50" ht="31.5">
      <c r="A368" s="19" t="s">
        <v>567</v>
      </c>
      <c r="B368" s="11" t="s">
        <v>568</v>
      </c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0"/>
      <c r="R368" s="11"/>
      <c r="S368" s="11"/>
      <c r="T368" s="12">
        <v>52397.9</v>
      </c>
      <c r="U368" s="12"/>
      <c r="V368" s="12"/>
      <c r="W368" s="12"/>
      <c r="X368" s="12"/>
      <c r="Y368" s="12">
        <v>29848.7</v>
      </c>
      <c r="Z368" s="12"/>
      <c r="AA368" s="12"/>
      <c r="AB368" s="12"/>
      <c r="AC368" s="12"/>
      <c r="AD368" s="13">
        <f>AD369+AD371+AD374+AD378+AD380+AD382+AD384+AD376</f>
        <v>67328.400000000009</v>
      </c>
      <c r="AE368" s="5">
        <v>54383.199999999997</v>
      </c>
      <c r="AF368" s="5"/>
      <c r="AG368" s="5"/>
      <c r="AH368" s="5"/>
      <c r="AI368" s="5"/>
      <c r="AJ368" s="5">
        <v>3682.3</v>
      </c>
      <c r="AK368" s="5"/>
      <c r="AL368" s="5"/>
      <c r="AM368" s="5"/>
      <c r="AN368" s="5"/>
      <c r="AO368" s="5">
        <v>56434.8</v>
      </c>
      <c r="AP368" s="5"/>
      <c r="AQ368" s="5"/>
      <c r="AR368" s="5"/>
      <c r="AS368" s="5"/>
      <c r="AT368" s="5">
        <v>0.1</v>
      </c>
      <c r="AU368" s="5"/>
      <c r="AV368" s="5"/>
      <c r="AW368" s="5"/>
      <c r="AX368" s="5"/>
    </row>
    <row r="369" spans="1:50" ht="94.5">
      <c r="A369" s="20" t="s">
        <v>569</v>
      </c>
      <c r="B369" s="11" t="s">
        <v>570</v>
      </c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0"/>
      <c r="R369" s="11"/>
      <c r="S369" s="11"/>
      <c r="T369" s="12">
        <v>17738.900000000001</v>
      </c>
      <c r="U369" s="12"/>
      <c r="V369" s="12"/>
      <c r="W369" s="12"/>
      <c r="X369" s="12"/>
      <c r="Y369" s="12">
        <v>20495.900000000001</v>
      </c>
      <c r="Z369" s="12"/>
      <c r="AA369" s="12"/>
      <c r="AB369" s="12"/>
      <c r="AC369" s="12"/>
      <c r="AD369" s="13">
        <f>AD370</f>
        <v>33439.5</v>
      </c>
      <c r="AE369" s="5">
        <v>33126.800000000003</v>
      </c>
      <c r="AF369" s="5"/>
      <c r="AG369" s="5"/>
      <c r="AH369" s="5"/>
      <c r="AI369" s="5"/>
      <c r="AJ369" s="5">
        <v>-4136.8999999999996</v>
      </c>
      <c r="AK369" s="5"/>
      <c r="AL369" s="5"/>
      <c r="AM369" s="5"/>
      <c r="AN369" s="5"/>
      <c r="AO369" s="5">
        <v>18640.8</v>
      </c>
      <c r="AP369" s="5"/>
      <c r="AQ369" s="5"/>
      <c r="AR369" s="5"/>
      <c r="AS369" s="5"/>
      <c r="AT369" s="5">
        <v>394.1</v>
      </c>
      <c r="AU369" s="5"/>
      <c r="AV369" s="5"/>
      <c r="AW369" s="5"/>
      <c r="AX369" s="5"/>
    </row>
    <row r="370" spans="1:50" ht="126">
      <c r="A370" s="20" t="s">
        <v>571</v>
      </c>
      <c r="B370" s="11" t="s">
        <v>570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0" t="s">
        <v>123</v>
      </c>
      <c r="R370" s="11" t="s">
        <v>246</v>
      </c>
      <c r="S370" s="11" t="s">
        <v>30</v>
      </c>
      <c r="T370" s="12">
        <v>17738.900000000001</v>
      </c>
      <c r="U370" s="12"/>
      <c r="V370" s="12"/>
      <c r="W370" s="12"/>
      <c r="X370" s="12"/>
      <c r="Y370" s="12">
        <v>20495.900000000001</v>
      </c>
      <c r="Z370" s="12"/>
      <c r="AA370" s="12"/>
      <c r="AB370" s="12"/>
      <c r="AC370" s="12"/>
      <c r="AD370" s="13">
        <v>33439.5</v>
      </c>
      <c r="AE370" s="5">
        <v>33126.800000000003</v>
      </c>
      <c r="AF370" s="5"/>
      <c r="AG370" s="5"/>
      <c r="AH370" s="5"/>
      <c r="AI370" s="5"/>
      <c r="AJ370" s="5">
        <v>-4136.8999999999996</v>
      </c>
      <c r="AK370" s="5"/>
      <c r="AL370" s="5"/>
      <c r="AM370" s="5"/>
      <c r="AN370" s="5"/>
      <c r="AO370" s="5">
        <v>18640.8</v>
      </c>
      <c r="AP370" s="5"/>
      <c r="AQ370" s="5"/>
      <c r="AR370" s="5"/>
      <c r="AS370" s="5"/>
      <c r="AT370" s="5">
        <v>394.1</v>
      </c>
      <c r="AU370" s="5"/>
      <c r="AV370" s="5"/>
      <c r="AW370" s="5"/>
      <c r="AX370" s="5"/>
    </row>
    <row r="371" spans="1:50" ht="110.25">
      <c r="A371" s="20" t="s">
        <v>572</v>
      </c>
      <c r="B371" s="11" t="s">
        <v>573</v>
      </c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0"/>
      <c r="R371" s="11"/>
      <c r="S371" s="11"/>
      <c r="T371" s="12">
        <v>13000</v>
      </c>
      <c r="U371" s="12"/>
      <c r="V371" s="12"/>
      <c r="W371" s="12"/>
      <c r="X371" s="12"/>
      <c r="Y371" s="12">
        <v>-3451.3</v>
      </c>
      <c r="Z371" s="12"/>
      <c r="AA371" s="12"/>
      <c r="AB371" s="12"/>
      <c r="AC371" s="12"/>
      <c r="AD371" s="13">
        <f>AD372+AD373</f>
        <v>908</v>
      </c>
      <c r="AE371" s="5"/>
      <c r="AF371" s="5"/>
      <c r="AG371" s="5"/>
      <c r="AH371" s="5"/>
      <c r="AI371" s="5"/>
      <c r="AJ371" s="5">
        <v>4556.2</v>
      </c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</row>
    <row r="372" spans="1:50" ht="141.75">
      <c r="A372" s="20" t="s">
        <v>574</v>
      </c>
      <c r="B372" s="11" t="s">
        <v>573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0" t="s">
        <v>123</v>
      </c>
      <c r="R372" s="11" t="s">
        <v>246</v>
      </c>
      <c r="S372" s="11" t="s">
        <v>30</v>
      </c>
      <c r="T372" s="12">
        <v>9000</v>
      </c>
      <c r="U372" s="12"/>
      <c r="V372" s="12"/>
      <c r="W372" s="12"/>
      <c r="X372" s="12"/>
      <c r="Y372" s="12">
        <v>-3550.3</v>
      </c>
      <c r="Z372" s="12"/>
      <c r="AA372" s="12"/>
      <c r="AB372" s="12"/>
      <c r="AC372" s="12"/>
      <c r="AD372" s="13">
        <v>868.9</v>
      </c>
      <c r="AE372" s="5"/>
      <c r="AF372" s="5"/>
      <c r="AG372" s="5"/>
      <c r="AH372" s="5"/>
      <c r="AI372" s="5"/>
      <c r="AJ372" s="5">
        <v>4556.2</v>
      </c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</row>
    <row r="373" spans="1:50" ht="110.25">
      <c r="A373" s="20" t="s">
        <v>575</v>
      </c>
      <c r="B373" s="11" t="s">
        <v>573</v>
      </c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0" t="s">
        <v>352</v>
      </c>
      <c r="R373" s="11" t="s">
        <v>246</v>
      </c>
      <c r="S373" s="11" t="s">
        <v>30</v>
      </c>
      <c r="T373" s="12">
        <v>4000</v>
      </c>
      <c r="U373" s="12"/>
      <c r="V373" s="12"/>
      <c r="W373" s="12"/>
      <c r="X373" s="12"/>
      <c r="Y373" s="12">
        <v>99</v>
      </c>
      <c r="Z373" s="12"/>
      <c r="AA373" s="12"/>
      <c r="AB373" s="12"/>
      <c r="AC373" s="12"/>
      <c r="AD373" s="13">
        <v>39.1</v>
      </c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</row>
    <row r="374" spans="1:50" ht="110.25">
      <c r="A374" s="20" t="s">
        <v>576</v>
      </c>
      <c r="B374" s="11" t="s">
        <v>577</v>
      </c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0"/>
      <c r="R374" s="11"/>
      <c r="S374" s="11"/>
      <c r="T374" s="12"/>
      <c r="U374" s="12"/>
      <c r="V374" s="12"/>
      <c r="W374" s="12"/>
      <c r="X374" s="12"/>
      <c r="Y374" s="12">
        <v>55.4</v>
      </c>
      <c r="Z374" s="12"/>
      <c r="AA374" s="12"/>
      <c r="AB374" s="12"/>
      <c r="AC374" s="12"/>
      <c r="AD374" s="13">
        <f>AD375</f>
        <v>55.3</v>
      </c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</row>
    <row r="375" spans="1:50" ht="141.75">
      <c r="A375" s="20" t="s">
        <v>578</v>
      </c>
      <c r="B375" s="11" t="s">
        <v>577</v>
      </c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0" t="s">
        <v>123</v>
      </c>
      <c r="R375" s="11" t="s">
        <v>246</v>
      </c>
      <c r="S375" s="11" t="s">
        <v>30</v>
      </c>
      <c r="T375" s="12"/>
      <c r="U375" s="12"/>
      <c r="V375" s="12"/>
      <c r="W375" s="12"/>
      <c r="X375" s="12"/>
      <c r="Y375" s="12">
        <v>55.4</v>
      </c>
      <c r="Z375" s="12"/>
      <c r="AA375" s="12"/>
      <c r="AB375" s="12"/>
      <c r="AC375" s="12"/>
      <c r="AD375" s="13">
        <v>55.3</v>
      </c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</row>
    <row r="376" spans="1:50" ht="94.5">
      <c r="A376" s="19" t="s">
        <v>579</v>
      </c>
      <c r="B376" s="11" t="s">
        <v>580</v>
      </c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0"/>
      <c r="R376" s="11"/>
      <c r="S376" s="11"/>
      <c r="T376" s="12">
        <v>16940</v>
      </c>
      <c r="U376" s="12"/>
      <c r="V376" s="12"/>
      <c r="W376" s="12"/>
      <c r="X376" s="12"/>
      <c r="Y376" s="12">
        <v>4349.2</v>
      </c>
      <c r="Z376" s="12"/>
      <c r="AA376" s="12"/>
      <c r="AB376" s="12"/>
      <c r="AC376" s="12"/>
      <c r="AD376" s="13">
        <f>AD377</f>
        <v>19846.400000000001</v>
      </c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>
        <v>33200</v>
      </c>
      <c r="AP376" s="5"/>
      <c r="AQ376" s="5"/>
      <c r="AR376" s="5"/>
      <c r="AS376" s="5"/>
      <c r="AT376" s="5"/>
      <c r="AU376" s="5"/>
      <c r="AV376" s="5"/>
      <c r="AW376" s="5"/>
      <c r="AX376" s="5"/>
    </row>
    <row r="377" spans="1:50" ht="126">
      <c r="A377" s="20" t="s">
        <v>581</v>
      </c>
      <c r="B377" s="11" t="s">
        <v>580</v>
      </c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0" t="s">
        <v>123</v>
      </c>
      <c r="R377" s="11" t="s">
        <v>246</v>
      </c>
      <c r="S377" s="11" t="s">
        <v>30</v>
      </c>
      <c r="T377" s="12">
        <v>16940</v>
      </c>
      <c r="U377" s="12"/>
      <c r="V377" s="12"/>
      <c r="W377" s="12"/>
      <c r="X377" s="12"/>
      <c r="Y377" s="12">
        <v>4349.2</v>
      </c>
      <c r="Z377" s="12"/>
      <c r="AA377" s="12"/>
      <c r="AB377" s="12"/>
      <c r="AC377" s="12"/>
      <c r="AD377" s="13">
        <v>19846.400000000001</v>
      </c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>
        <v>33200</v>
      </c>
      <c r="AP377" s="5"/>
      <c r="AQ377" s="5"/>
      <c r="AR377" s="5"/>
      <c r="AS377" s="5"/>
      <c r="AT377" s="5"/>
      <c r="AU377" s="5"/>
      <c r="AV377" s="5"/>
      <c r="AW377" s="5"/>
      <c r="AX377" s="5"/>
    </row>
    <row r="378" spans="1:50" ht="110.25">
      <c r="A378" s="20" t="s">
        <v>582</v>
      </c>
      <c r="B378" s="11" t="s">
        <v>583</v>
      </c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0"/>
      <c r="R378" s="11"/>
      <c r="S378" s="11"/>
      <c r="T378" s="12"/>
      <c r="U378" s="12"/>
      <c r="V378" s="12"/>
      <c r="W378" s="12"/>
      <c r="X378" s="12"/>
      <c r="Y378" s="12">
        <v>1337</v>
      </c>
      <c r="Z378" s="12"/>
      <c r="AA378" s="12"/>
      <c r="AB378" s="12"/>
      <c r="AC378" s="12"/>
      <c r="AD378" s="13">
        <f>AD379</f>
        <v>1313.8</v>
      </c>
      <c r="AE378" s="5">
        <v>16600</v>
      </c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</row>
    <row r="379" spans="1:50" ht="110.25">
      <c r="A379" s="20" t="s">
        <v>584</v>
      </c>
      <c r="B379" s="11" t="s">
        <v>583</v>
      </c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0" t="s">
        <v>352</v>
      </c>
      <c r="R379" s="11" t="s">
        <v>246</v>
      </c>
      <c r="S379" s="11" t="s">
        <v>30</v>
      </c>
      <c r="T379" s="12"/>
      <c r="U379" s="12"/>
      <c r="V379" s="12"/>
      <c r="W379" s="12"/>
      <c r="X379" s="12"/>
      <c r="Y379" s="12">
        <v>1337</v>
      </c>
      <c r="Z379" s="12"/>
      <c r="AA379" s="12"/>
      <c r="AB379" s="12"/>
      <c r="AC379" s="12"/>
      <c r="AD379" s="13">
        <v>1313.8</v>
      </c>
      <c r="AE379" s="5">
        <v>16600</v>
      </c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</row>
    <row r="380" spans="1:50" ht="110.25">
      <c r="A380" s="20" t="s">
        <v>585</v>
      </c>
      <c r="B380" s="11" t="s">
        <v>586</v>
      </c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0"/>
      <c r="R380" s="11"/>
      <c r="S380" s="11"/>
      <c r="T380" s="12">
        <v>4200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3">
        <f>AD381</f>
        <v>4184</v>
      </c>
      <c r="AE380" s="5">
        <v>4200</v>
      </c>
      <c r="AF380" s="5"/>
      <c r="AG380" s="5"/>
      <c r="AH380" s="5"/>
      <c r="AI380" s="5"/>
      <c r="AJ380" s="5"/>
      <c r="AK380" s="5"/>
      <c r="AL380" s="5"/>
      <c r="AM380" s="5"/>
      <c r="AN380" s="5"/>
      <c r="AO380" s="5">
        <v>4200</v>
      </c>
      <c r="AP380" s="5"/>
      <c r="AQ380" s="5"/>
      <c r="AR380" s="5"/>
      <c r="AS380" s="5"/>
      <c r="AT380" s="5"/>
      <c r="AU380" s="5"/>
      <c r="AV380" s="5"/>
      <c r="AW380" s="5"/>
      <c r="AX380" s="5"/>
    </row>
    <row r="381" spans="1:50" ht="126">
      <c r="A381" s="20" t="s">
        <v>587</v>
      </c>
      <c r="B381" s="11" t="s">
        <v>586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0" t="s">
        <v>437</v>
      </c>
      <c r="R381" s="11" t="s">
        <v>246</v>
      </c>
      <c r="S381" s="11" t="s">
        <v>30</v>
      </c>
      <c r="T381" s="12">
        <v>4200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3">
        <v>4184</v>
      </c>
      <c r="AE381" s="5">
        <v>4200</v>
      </c>
      <c r="AF381" s="5"/>
      <c r="AG381" s="5"/>
      <c r="AH381" s="5"/>
      <c r="AI381" s="5"/>
      <c r="AJ381" s="5"/>
      <c r="AK381" s="5"/>
      <c r="AL381" s="5"/>
      <c r="AM381" s="5"/>
      <c r="AN381" s="5"/>
      <c r="AO381" s="5">
        <v>4200</v>
      </c>
      <c r="AP381" s="5"/>
      <c r="AQ381" s="5"/>
      <c r="AR381" s="5"/>
      <c r="AS381" s="5"/>
      <c r="AT381" s="5"/>
      <c r="AU381" s="5"/>
      <c r="AV381" s="5"/>
      <c r="AW381" s="5"/>
      <c r="AX381" s="5"/>
    </row>
    <row r="382" spans="1:50" ht="110.25">
      <c r="A382" s="20" t="s">
        <v>588</v>
      </c>
      <c r="B382" s="11" t="s">
        <v>589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0"/>
      <c r="R382" s="11"/>
      <c r="S382" s="11"/>
      <c r="T382" s="12"/>
      <c r="U382" s="12"/>
      <c r="V382" s="12"/>
      <c r="W382" s="12"/>
      <c r="X382" s="12"/>
      <c r="Y382" s="12">
        <v>929.8</v>
      </c>
      <c r="Z382" s="12"/>
      <c r="AA382" s="12"/>
      <c r="AB382" s="12"/>
      <c r="AC382" s="12"/>
      <c r="AD382" s="13">
        <f>AD383</f>
        <v>929.8</v>
      </c>
      <c r="AE382" s="5"/>
      <c r="AF382" s="5"/>
      <c r="AG382" s="5"/>
      <c r="AH382" s="5"/>
      <c r="AI382" s="5"/>
      <c r="AJ382" s="5">
        <v>3719.4</v>
      </c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</row>
    <row r="383" spans="1:50" ht="141.75">
      <c r="A383" s="20" t="s">
        <v>590</v>
      </c>
      <c r="B383" s="11" t="s">
        <v>589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0" t="s">
        <v>123</v>
      </c>
      <c r="R383" s="11" t="s">
        <v>246</v>
      </c>
      <c r="S383" s="11" t="s">
        <v>30</v>
      </c>
      <c r="T383" s="12"/>
      <c r="U383" s="12"/>
      <c r="V383" s="12"/>
      <c r="W383" s="12"/>
      <c r="X383" s="12"/>
      <c r="Y383" s="12">
        <v>929.8</v>
      </c>
      <c r="Z383" s="12"/>
      <c r="AA383" s="12"/>
      <c r="AB383" s="12"/>
      <c r="AC383" s="12"/>
      <c r="AD383" s="13">
        <v>929.8</v>
      </c>
      <c r="AE383" s="5"/>
      <c r="AF383" s="5"/>
      <c r="AG383" s="5"/>
      <c r="AH383" s="5"/>
      <c r="AI383" s="5"/>
      <c r="AJ383" s="5">
        <v>3719.4</v>
      </c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</row>
    <row r="384" spans="1:50" ht="157.5">
      <c r="A384" s="20" t="s">
        <v>591</v>
      </c>
      <c r="B384" s="11" t="s">
        <v>592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0"/>
      <c r="R384" s="11"/>
      <c r="S384" s="11"/>
      <c r="T384" s="12"/>
      <c r="U384" s="12"/>
      <c r="V384" s="12"/>
      <c r="W384" s="12"/>
      <c r="X384" s="12"/>
      <c r="Y384" s="12">
        <v>6651.7</v>
      </c>
      <c r="Z384" s="12"/>
      <c r="AA384" s="12"/>
      <c r="AB384" s="12"/>
      <c r="AC384" s="12"/>
      <c r="AD384" s="13">
        <f>AD385</f>
        <v>6651.6</v>
      </c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</row>
    <row r="385" spans="1:50" ht="189">
      <c r="A385" s="20" t="s">
        <v>593</v>
      </c>
      <c r="B385" s="11" t="s">
        <v>592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0" t="s">
        <v>123</v>
      </c>
      <c r="R385" s="11" t="s">
        <v>246</v>
      </c>
      <c r="S385" s="11" t="s">
        <v>30</v>
      </c>
      <c r="T385" s="12"/>
      <c r="U385" s="12"/>
      <c r="V385" s="12"/>
      <c r="W385" s="12"/>
      <c r="X385" s="12"/>
      <c r="Y385" s="12">
        <v>6651.7</v>
      </c>
      <c r="Z385" s="12"/>
      <c r="AA385" s="12"/>
      <c r="AB385" s="12"/>
      <c r="AC385" s="12"/>
      <c r="AD385" s="13">
        <v>6651.6</v>
      </c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</row>
    <row r="386" spans="1:50" ht="31.5">
      <c r="A386" s="19" t="s">
        <v>594</v>
      </c>
      <c r="B386" s="11" t="s">
        <v>595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0"/>
      <c r="R386" s="11"/>
      <c r="S386" s="11"/>
      <c r="T386" s="12">
        <v>400</v>
      </c>
      <c r="U386" s="12"/>
      <c r="V386" s="12"/>
      <c r="W386" s="12"/>
      <c r="X386" s="12"/>
      <c r="Y386" s="12">
        <v>624</v>
      </c>
      <c r="Z386" s="12"/>
      <c r="AA386" s="12"/>
      <c r="AB386" s="12"/>
      <c r="AC386" s="12"/>
      <c r="AD386" s="13">
        <f>AD387+AD389</f>
        <v>994</v>
      </c>
      <c r="AE386" s="5">
        <v>400</v>
      </c>
      <c r="AF386" s="5"/>
      <c r="AG386" s="5"/>
      <c r="AH386" s="5"/>
      <c r="AI386" s="5"/>
      <c r="AJ386" s="5"/>
      <c r="AK386" s="5"/>
      <c r="AL386" s="5"/>
      <c r="AM386" s="5"/>
      <c r="AN386" s="5"/>
      <c r="AO386" s="5">
        <v>400</v>
      </c>
      <c r="AP386" s="5"/>
      <c r="AQ386" s="5"/>
      <c r="AR386" s="5"/>
      <c r="AS386" s="5"/>
      <c r="AT386" s="5"/>
      <c r="AU386" s="5"/>
      <c r="AV386" s="5"/>
      <c r="AW386" s="5"/>
      <c r="AX386" s="5"/>
    </row>
    <row r="387" spans="1:50" ht="78.75">
      <c r="A387" s="19" t="s">
        <v>596</v>
      </c>
      <c r="B387" s="11" t="s">
        <v>597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0"/>
      <c r="R387" s="11"/>
      <c r="S387" s="11"/>
      <c r="T387" s="12"/>
      <c r="U387" s="12"/>
      <c r="V387" s="12"/>
      <c r="W387" s="12"/>
      <c r="X387" s="12"/>
      <c r="Y387" s="12">
        <v>624</v>
      </c>
      <c r="Z387" s="12"/>
      <c r="AA387" s="12"/>
      <c r="AB387" s="12"/>
      <c r="AC387" s="12"/>
      <c r="AD387" s="13">
        <f>AD388</f>
        <v>622</v>
      </c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</row>
    <row r="388" spans="1:50" ht="110.25">
      <c r="A388" s="20" t="s">
        <v>598</v>
      </c>
      <c r="B388" s="11" t="s">
        <v>597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0" t="s">
        <v>123</v>
      </c>
      <c r="R388" s="11" t="s">
        <v>246</v>
      </c>
      <c r="S388" s="11" t="s">
        <v>30</v>
      </c>
      <c r="T388" s="12"/>
      <c r="U388" s="12"/>
      <c r="V388" s="12"/>
      <c r="W388" s="12"/>
      <c r="X388" s="12"/>
      <c r="Y388" s="12">
        <v>624</v>
      </c>
      <c r="Z388" s="12"/>
      <c r="AA388" s="12"/>
      <c r="AB388" s="12"/>
      <c r="AC388" s="12"/>
      <c r="AD388" s="13">
        <v>622</v>
      </c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</row>
    <row r="389" spans="1:50" ht="110.25">
      <c r="A389" s="20" t="s">
        <v>585</v>
      </c>
      <c r="B389" s="11" t="s">
        <v>599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0"/>
      <c r="R389" s="11"/>
      <c r="S389" s="11"/>
      <c r="T389" s="12">
        <v>400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3">
        <f>AD390</f>
        <v>372</v>
      </c>
      <c r="AE389" s="5">
        <v>400</v>
      </c>
      <c r="AF389" s="5"/>
      <c r="AG389" s="5"/>
      <c r="AH389" s="5"/>
      <c r="AI389" s="5"/>
      <c r="AJ389" s="5"/>
      <c r="AK389" s="5"/>
      <c r="AL389" s="5"/>
      <c r="AM389" s="5"/>
      <c r="AN389" s="5"/>
      <c r="AO389" s="5">
        <v>400</v>
      </c>
      <c r="AP389" s="5"/>
      <c r="AQ389" s="5"/>
      <c r="AR389" s="5"/>
      <c r="AS389" s="5"/>
      <c r="AT389" s="5"/>
      <c r="AU389" s="5"/>
      <c r="AV389" s="5"/>
      <c r="AW389" s="5"/>
      <c r="AX389" s="5"/>
    </row>
    <row r="390" spans="1:50" ht="126">
      <c r="A390" s="20" t="s">
        <v>587</v>
      </c>
      <c r="B390" s="11" t="s">
        <v>599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0" t="s">
        <v>437</v>
      </c>
      <c r="R390" s="11" t="s">
        <v>246</v>
      </c>
      <c r="S390" s="11" t="s">
        <v>30</v>
      </c>
      <c r="T390" s="12">
        <v>400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3">
        <v>372</v>
      </c>
      <c r="AE390" s="5">
        <v>400</v>
      </c>
      <c r="AF390" s="5"/>
      <c r="AG390" s="5"/>
      <c r="AH390" s="5"/>
      <c r="AI390" s="5"/>
      <c r="AJ390" s="5"/>
      <c r="AK390" s="5"/>
      <c r="AL390" s="5"/>
      <c r="AM390" s="5"/>
      <c r="AN390" s="5"/>
      <c r="AO390" s="5">
        <v>400</v>
      </c>
      <c r="AP390" s="5"/>
      <c r="AQ390" s="5"/>
      <c r="AR390" s="5"/>
      <c r="AS390" s="5"/>
      <c r="AT390" s="5"/>
      <c r="AU390" s="5"/>
      <c r="AV390" s="5"/>
      <c r="AW390" s="5"/>
      <c r="AX390" s="5"/>
    </row>
    <row r="391" spans="1:50" ht="63">
      <c r="A391" s="19" t="s">
        <v>600</v>
      </c>
      <c r="B391" s="11" t="s">
        <v>601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0"/>
      <c r="R391" s="11"/>
      <c r="S391" s="11"/>
      <c r="T391" s="12">
        <v>7265</v>
      </c>
      <c r="U391" s="12"/>
      <c r="V391" s="12"/>
      <c r="W391" s="12"/>
      <c r="X391" s="12"/>
      <c r="Y391" s="12">
        <v>2386.6999999999998</v>
      </c>
      <c r="Z391" s="12"/>
      <c r="AA391" s="12"/>
      <c r="AB391" s="12"/>
      <c r="AC391" s="12"/>
      <c r="AD391" s="13">
        <f>AD392+AD397</f>
        <v>9651.5</v>
      </c>
      <c r="AE391" s="5">
        <v>7322.8</v>
      </c>
      <c r="AF391" s="5"/>
      <c r="AG391" s="5"/>
      <c r="AH391" s="5"/>
      <c r="AI391" s="5"/>
      <c r="AJ391" s="5">
        <v>3438.7</v>
      </c>
      <c r="AK391" s="5"/>
      <c r="AL391" s="5"/>
      <c r="AM391" s="5"/>
      <c r="AN391" s="5"/>
      <c r="AO391" s="5">
        <v>15791.2</v>
      </c>
      <c r="AP391" s="5"/>
      <c r="AQ391" s="5"/>
      <c r="AR391" s="5"/>
      <c r="AS391" s="5"/>
      <c r="AT391" s="5">
        <v>3351.5</v>
      </c>
      <c r="AU391" s="5"/>
      <c r="AV391" s="5"/>
      <c r="AW391" s="5"/>
      <c r="AX391" s="5"/>
    </row>
    <row r="392" spans="1:50" ht="31.5">
      <c r="A392" s="19" t="s">
        <v>602</v>
      </c>
      <c r="B392" s="11" t="s">
        <v>603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0"/>
      <c r="R392" s="11"/>
      <c r="S392" s="11"/>
      <c r="T392" s="12">
        <v>5337.4</v>
      </c>
      <c r="U392" s="12"/>
      <c r="V392" s="12"/>
      <c r="W392" s="12"/>
      <c r="X392" s="12"/>
      <c r="Y392" s="12">
        <v>2385</v>
      </c>
      <c r="Z392" s="12"/>
      <c r="AA392" s="12"/>
      <c r="AB392" s="12"/>
      <c r="AC392" s="12"/>
      <c r="AD392" s="13">
        <f>AD393+AD395</f>
        <v>7722.2</v>
      </c>
      <c r="AE392" s="5">
        <v>5395.2</v>
      </c>
      <c r="AF392" s="5"/>
      <c r="AG392" s="5"/>
      <c r="AH392" s="5"/>
      <c r="AI392" s="5"/>
      <c r="AJ392" s="5">
        <v>3438.7</v>
      </c>
      <c r="AK392" s="5"/>
      <c r="AL392" s="5"/>
      <c r="AM392" s="5"/>
      <c r="AN392" s="5"/>
      <c r="AO392" s="5">
        <v>13863.6</v>
      </c>
      <c r="AP392" s="5"/>
      <c r="AQ392" s="5"/>
      <c r="AR392" s="5"/>
      <c r="AS392" s="5"/>
      <c r="AT392" s="5">
        <v>3351.5</v>
      </c>
      <c r="AU392" s="5"/>
      <c r="AV392" s="5"/>
      <c r="AW392" s="5"/>
      <c r="AX392" s="5"/>
    </row>
    <row r="393" spans="1:50" ht="267.75">
      <c r="A393" s="20" t="s">
        <v>604</v>
      </c>
      <c r="B393" s="11" t="s">
        <v>605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0"/>
      <c r="R393" s="11"/>
      <c r="S393" s="11"/>
      <c r="T393" s="12">
        <v>665.6</v>
      </c>
      <c r="U393" s="12"/>
      <c r="V393" s="12"/>
      <c r="W393" s="12"/>
      <c r="X393" s="12"/>
      <c r="Y393" s="12">
        <v>42.8</v>
      </c>
      <c r="Z393" s="12"/>
      <c r="AA393" s="12"/>
      <c r="AB393" s="12"/>
      <c r="AC393" s="12"/>
      <c r="AD393" s="13">
        <f>AD394</f>
        <v>708.4</v>
      </c>
      <c r="AE393" s="5">
        <v>697.7</v>
      </c>
      <c r="AF393" s="5"/>
      <c r="AG393" s="5"/>
      <c r="AH393" s="5"/>
      <c r="AI393" s="5"/>
      <c r="AJ393" s="5"/>
      <c r="AK393" s="5"/>
      <c r="AL393" s="5"/>
      <c r="AM393" s="5"/>
      <c r="AN393" s="5"/>
      <c r="AO393" s="5">
        <v>697.7</v>
      </c>
      <c r="AP393" s="5"/>
      <c r="AQ393" s="5"/>
      <c r="AR393" s="5"/>
      <c r="AS393" s="5"/>
      <c r="AT393" s="5"/>
      <c r="AU393" s="5"/>
      <c r="AV393" s="5"/>
      <c r="AW393" s="5"/>
      <c r="AX393" s="5"/>
    </row>
    <row r="394" spans="1:50" ht="315">
      <c r="A394" s="20" t="s">
        <v>606</v>
      </c>
      <c r="B394" s="11" t="s">
        <v>605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0" t="s">
        <v>396</v>
      </c>
      <c r="R394" s="11" t="s">
        <v>246</v>
      </c>
      <c r="S394" s="11" t="s">
        <v>129</v>
      </c>
      <c r="T394" s="12">
        <v>665.6</v>
      </c>
      <c r="U394" s="12"/>
      <c r="V394" s="12"/>
      <c r="W394" s="12"/>
      <c r="X394" s="12"/>
      <c r="Y394" s="12">
        <v>42.8</v>
      </c>
      <c r="Z394" s="12"/>
      <c r="AA394" s="12"/>
      <c r="AB394" s="12"/>
      <c r="AC394" s="12"/>
      <c r="AD394" s="13">
        <v>708.4</v>
      </c>
      <c r="AE394" s="5">
        <v>697.7</v>
      </c>
      <c r="AF394" s="5"/>
      <c r="AG394" s="5"/>
      <c r="AH394" s="5"/>
      <c r="AI394" s="5"/>
      <c r="AJ394" s="5"/>
      <c r="AK394" s="5"/>
      <c r="AL394" s="5"/>
      <c r="AM394" s="5"/>
      <c r="AN394" s="5"/>
      <c r="AO394" s="5">
        <v>697.7</v>
      </c>
      <c r="AP394" s="5"/>
      <c r="AQ394" s="5"/>
      <c r="AR394" s="5"/>
      <c r="AS394" s="5"/>
      <c r="AT394" s="5"/>
      <c r="AU394" s="5"/>
      <c r="AV394" s="5"/>
      <c r="AW394" s="5"/>
      <c r="AX394" s="5"/>
    </row>
    <row r="395" spans="1:50" ht="252">
      <c r="A395" s="20" t="s">
        <v>607</v>
      </c>
      <c r="B395" s="11" t="s">
        <v>608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0"/>
      <c r="R395" s="11"/>
      <c r="S395" s="11"/>
      <c r="T395" s="12"/>
      <c r="U395" s="12"/>
      <c r="V395" s="12"/>
      <c r="W395" s="12"/>
      <c r="X395" s="12"/>
      <c r="Y395" s="12">
        <v>7014</v>
      </c>
      <c r="Z395" s="12"/>
      <c r="AA395" s="12"/>
      <c r="AB395" s="12"/>
      <c r="AC395" s="12"/>
      <c r="AD395" s="13">
        <f>AD396</f>
        <v>7013.8</v>
      </c>
      <c r="AE395" s="5"/>
      <c r="AF395" s="5"/>
      <c r="AG395" s="5"/>
      <c r="AH395" s="5"/>
      <c r="AI395" s="5"/>
      <c r="AJ395" s="5">
        <v>3425.7</v>
      </c>
      <c r="AK395" s="5"/>
      <c r="AL395" s="5"/>
      <c r="AM395" s="5"/>
      <c r="AN395" s="5"/>
      <c r="AO395" s="5"/>
      <c r="AP395" s="5"/>
      <c r="AQ395" s="5"/>
      <c r="AR395" s="5"/>
      <c r="AS395" s="5"/>
      <c r="AT395" s="5">
        <v>3338.2</v>
      </c>
      <c r="AU395" s="5"/>
      <c r="AV395" s="5"/>
      <c r="AW395" s="5"/>
      <c r="AX395" s="5"/>
    </row>
    <row r="396" spans="1:50" ht="299.25">
      <c r="A396" s="20" t="s">
        <v>609</v>
      </c>
      <c r="B396" s="11" t="s">
        <v>608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0" t="s">
        <v>396</v>
      </c>
      <c r="R396" s="11" t="s">
        <v>246</v>
      </c>
      <c r="S396" s="11" t="s">
        <v>129</v>
      </c>
      <c r="T396" s="12"/>
      <c r="U396" s="12"/>
      <c r="V396" s="12"/>
      <c r="W396" s="12"/>
      <c r="X396" s="12"/>
      <c r="Y396" s="12">
        <v>7014</v>
      </c>
      <c r="Z396" s="12"/>
      <c r="AA396" s="12"/>
      <c r="AB396" s="12"/>
      <c r="AC396" s="12"/>
      <c r="AD396" s="13">
        <v>7013.8</v>
      </c>
      <c r="AE396" s="5"/>
      <c r="AF396" s="5"/>
      <c r="AG396" s="5"/>
      <c r="AH396" s="5"/>
      <c r="AI396" s="5"/>
      <c r="AJ396" s="5">
        <v>3425.7</v>
      </c>
      <c r="AK396" s="5"/>
      <c r="AL396" s="5"/>
      <c r="AM396" s="5"/>
      <c r="AN396" s="5"/>
      <c r="AO396" s="5"/>
      <c r="AP396" s="5"/>
      <c r="AQ396" s="5"/>
      <c r="AR396" s="5"/>
      <c r="AS396" s="5"/>
      <c r="AT396" s="5">
        <v>3338.2</v>
      </c>
      <c r="AU396" s="5"/>
      <c r="AV396" s="5"/>
      <c r="AW396" s="5"/>
      <c r="AX396" s="5"/>
    </row>
    <row r="397" spans="1:50" ht="78.75">
      <c r="A397" s="19" t="s">
        <v>610</v>
      </c>
      <c r="B397" s="11" t="s">
        <v>611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0"/>
      <c r="R397" s="11"/>
      <c r="S397" s="11"/>
      <c r="T397" s="12">
        <v>1927.6</v>
      </c>
      <c r="U397" s="12"/>
      <c r="V397" s="12"/>
      <c r="W397" s="12"/>
      <c r="X397" s="12"/>
      <c r="Y397" s="12">
        <v>1.7</v>
      </c>
      <c r="Z397" s="12"/>
      <c r="AA397" s="12"/>
      <c r="AB397" s="12"/>
      <c r="AC397" s="12"/>
      <c r="AD397" s="13">
        <f>AD398:AY398</f>
        <v>1929.3000000000002</v>
      </c>
      <c r="AE397" s="5">
        <v>1927.6</v>
      </c>
      <c r="AF397" s="5"/>
      <c r="AG397" s="5"/>
      <c r="AH397" s="5"/>
      <c r="AI397" s="5"/>
      <c r="AJ397" s="5"/>
      <c r="AK397" s="5"/>
      <c r="AL397" s="5"/>
      <c r="AM397" s="5"/>
      <c r="AN397" s="5"/>
      <c r="AO397" s="5">
        <v>1927.6</v>
      </c>
      <c r="AP397" s="5"/>
      <c r="AQ397" s="5"/>
      <c r="AR397" s="5"/>
      <c r="AS397" s="5"/>
      <c r="AT397" s="5"/>
      <c r="AU397" s="5"/>
      <c r="AV397" s="5"/>
      <c r="AW397" s="5"/>
      <c r="AX397" s="5"/>
    </row>
    <row r="398" spans="1:50" ht="220.5">
      <c r="A398" s="20" t="s">
        <v>612</v>
      </c>
      <c r="B398" s="11" t="s">
        <v>613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0"/>
      <c r="R398" s="11"/>
      <c r="S398" s="11"/>
      <c r="T398" s="12">
        <v>1927.6</v>
      </c>
      <c r="U398" s="12"/>
      <c r="V398" s="12"/>
      <c r="W398" s="12"/>
      <c r="X398" s="12"/>
      <c r="Y398" s="12">
        <v>1.7</v>
      </c>
      <c r="Z398" s="12"/>
      <c r="AA398" s="12"/>
      <c r="AB398" s="12"/>
      <c r="AC398" s="12"/>
      <c r="AD398" s="13">
        <f>AD399+AD400</f>
        <v>1929.3000000000002</v>
      </c>
      <c r="AE398" s="5">
        <v>1927.6</v>
      </c>
      <c r="AF398" s="5"/>
      <c r="AG398" s="5"/>
      <c r="AH398" s="5"/>
      <c r="AI398" s="5"/>
      <c r="AJ398" s="5"/>
      <c r="AK398" s="5"/>
      <c r="AL398" s="5"/>
      <c r="AM398" s="5"/>
      <c r="AN398" s="5"/>
      <c r="AO398" s="5">
        <v>1927.6</v>
      </c>
      <c r="AP398" s="5"/>
      <c r="AQ398" s="5"/>
      <c r="AR398" s="5"/>
      <c r="AS398" s="5"/>
      <c r="AT398" s="5"/>
      <c r="AU398" s="5"/>
      <c r="AV398" s="5"/>
      <c r="AW398" s="5"/>
      <c r="AX398" s="5"/>
    </row>
    <row r="399" spans="1:50" ht="252">
      <c r="A399" s="20" t="s">
        <v>614</v>
      </c>
      <c r="B399" s="11" t="s">
        <v>613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0" t="s">
        <v>116</v>
      </c>
      <c r="R399" s="11" t="s">
        <v>246</v>
      </c>
      <c r="S399" s="11" t="s">
        <v>129</v>
      </c>
      <c r="T399" s="12">
        <v>1809.2</v>
      </c>
      <c r="U399" s="12"/>
      <c r="V399" s="12"/>
      <c r="W399" s="12"/>
      <c r="X399" s="12"/>
      <c r="Y399" s="12">
        <v>1.7</v>
      </c>
      <c r="Z399" s="12"/>
      <c r="AA399" s="12"/>
      <c r="AB399" s="12"/>
      <c r="AC399" s="12"/>
      <c r="AD399" s="13">
        <v>1810.9</v>
      </c>
      <c r="AE399" s="5">
        <v>1809.2</v>
      </c>
      <c r="AF399" s="5"/>
      <c r="AG399" s="5"/>
      <c r="AH399" s="5"/>
      <c r="AI399" s="5"/>
      <c r="AJ399" s="5"/>
      <c r="AK399" s="5"/>
      <c r="AL399" s="5"/>
      <c r="AM399" s="5"/>
      <c r="AN399" s="5"/>
      <c r="AO399" s="5">
        <v>1809.2</v>
      </c>
      <c r="AP399" s="5"/>
      <c r="AQ399" s="5"/>
      <c r="AR399" s="5"/>
      <c r="AS399" s="5"/>
      <c r="AT399" s="5"/>
      <c r="AU399" s="5"/>
      <c r="AV399" s="5"/>
      <c r="AW399" s="5"/>
      <c r="AX399" s="5"/>
    </row>
    <row r="400" spans="1:50" ht="252">
      <c r="A400" s="20" t="s">
        <v>615</v>
      </c>
      <c r="B400" s="11" t="s">
        <v>613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0" t="s">
        <v>123</v>
      </c>
      <c r="R400" s="11" t="s">
        <v>246</v>
      </c>
      <c r="S400" s="11" t="s">
        <v>129</v>
      </c>
      <c r="T400" s="12">
        <v>118.4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3">
        <v>118.4</v>
      </c>
      <c r="AE400" s="5">
        <v>118.4</v>
      </c>
      <c r="AF400" s="5"/>
      <c r="AG400" s="5"/>
      <c r="AH400" s="5"/>
      <c r="AI400" s="5"/>
      <c r="AJ400" s="5"/>
      <c r="AK400" s="5"/>
      <c r="AL400" s="5"/>
      <c r="AM400" s="5"/>
      <c r="AN400" s="5"/>
      <c r="AO400" s="5">
        <v>118.4</v>
      </c>
      <c r="AP400" s="5"/>
      <c r="AQ400" s="5"/>
      <c r="AR400" s="5"/>
      <c r="AS400" s="5"/>
      <c r="AT400" s="5"/>
      <c r="AU400" s="5"/>
      <c r="AV400" s="5"/>
      <c r="AW400" s="5"/>
      <c r="AX400" s="5"/>
    </row>
    <row r="401" spans="1:50" ht="47.25">
      <c r="A401" s="19" t="s">
        <v>616</v>
      </c>
      <c r="B401" s="11" t="s">
        <v>617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0"/>
      <c r="R401" s="11"/>
      <c r="S401" s="11"/>
      <c r="T401" s="12"/>
      <c r="U401" s="12"/>
      <c r="V401" s="12"/>
      <c r="W401" s="12"/>
      <c r="X401" s="12"/>
      <c r="Y401" s="12">
        <v>85.3</v>
      </c>
      <c r="Z401" s="12"/>
      <c r="AA401" s="12"/>
      <c r="AB401" s="12"/>
      <c r="AC401" s="12"/>
      <c r="AD401" s="13">
        <f>AD402</f>
        <v>85.3</v>
      </c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</row>
    <row r="402" spans="1:50" ht="15.75">
      <c r="A402" s="19" t="s">
        <v>618</v>
      </c>
      <c r="B402" s="11" t="s">
        <v>619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0"/>
      <c r="R402" s="11"/>
      <c r="S402" s="11"/>
      <c r="T402" s="12"/>
      <c r="U402" s="12"/>
      <c r="V402" s="12"/>
      <c r="W402" s="12"/>
      <c r="X402" s="12"/>
      <c r="Y402" s="12">
        <v>85.3</v>
      </c>
      <c r="Z402" s="12"/>
      <c r="AA402" s="12"/>
      <c r="AB402" s="12"/>
      <c r="AC402" s="12"/>
      <c r="AD402" s="13">
        <f>AD403</f>
        <v>85.3</v>
      </c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</row>
    <row r="403" spans="1:50" ht="94.5">
      <c r="A403" s="19" t="s">
        <v>620</v>
      </c>
      <c r="B403" s="11" t="s">
        <v>621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0"/>
      <c r="R403" s="11"/>
      <c r="S403" s="11"/>
      <c r="T403" s="12"/>
      <c r="U403" s="12"/>
      <c r="V403" s="12"/>
      <c r="W403" s="12"/>
      <c r="X403" s="12"/>
      <c r="Y403" s="12">
        <v>85.3</v>
      </c>
      <c r="Z403" s="12"/>
      <c r="AA403" s="12"/>
      <c r="AB403" s="12"/>
      <c r="AC403" s="12"/>
      <c r="AD403" s="13">
        <f>AD404</f>
        <v>85.3</v>
      </c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</row>
    <row r="404" spans="1:50" ht="110.25">
      <c r="A404" s="20" t="s">
        <v>622</v>
      </c>
      <c r="B404" s="11" t="s">
        <v>621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0" t="s">
        <v>123</v>
      </c>
      <c r="R404" s="11" t="s">
        <v>129</v>
      </c>
      <c r="S404" s="11" t="s">
        <v>31</v>
      </c>
      <c r="T404" s="12"/>
      <c r="U404" s="12"/>
      <c r="V404" s="12"/>
      <c r="W404" s="12"/>
      <c r="X404" s="12"/>
      <c r="Y404" s="12">
        <v>85.3</v>
      </c>
      <c r="Z404" s="12"/>
      <c r="AA404" s="12"/>
      <c r="AB404" s="12"/>
      <c r="AC404" s="12"/>
      <c r="AD404" s="13">
        <v>85.3</v>
      </c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</row>
    <row r="405" spans="1:50" ht="47.25">
      <c r="A405" s="19" t="s">
        <v>623</v>
      </c>
      <c r="B405" s="11" t="s">
        <v>624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0"/>
      <c r="R405" s="11"/>
      <c r="S405" s="11"/>
      <c r="T405" s="12">
        <v>6492.4</v>
      </c>
      <c r="U405" s="12"/>
      <c r="V405" s="12"/>
      <c r="W405" s="12"/>
      <c r="X405" s="12"/>
      <c r="Y405" s="12">
        <v>-341.4</v>
      </c>
      <c r="Z405" s="12"/>
      <c r="AA405" s="12"/>
      <c r="AB405" s="12"/>
      <c r="AC405" s="12"/>
      <c r="AD405" s="13">
        <f>AD406+AD409+AD412</f>
        <v>6105.3</v>
      </c>
      <c r="AE405" s="5">
        <v>6492.4</v>
      </c>
      <c r="AF405" s="5"/>
      <c r="AG405" s="5"/>
      <c r="AH405" s="5"/>
      <c r="AI405" s="5"/>
      <c r="AJ405" s="5"/>
      <c r="AK405" s="5"/>
      <c r="AL405" s="5"/>
      <c r="AM405" s="5"/>
      <c r="AN405" s="5"/>
      <c r="AO405" s="5">
        <v>6492.4</v>
      </c>
      <c r="AP405" s="5"/>
      <c r="AQ405" s="5"/>
      <c r="AR405" s="5"/>
      <c r="AS405" s="5"/>
      <c r="AT405" s="5"/>
      <c r="AU405" s="5"/>
      <c r="AV405" s="5"/>
      <c r="AW405" s="5"/>
      <c r="AX405" s="5"/>
    </row>
    <row r="406" spans="1:50" ht="47.25">
      <c r="A406" s="19" t="s">
        <v>625</v>
      </c>
      <c r="B406" s="11" t="s">
        <v>626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0"/>
      <c r="R406" s="11"/>
      <c r="S406" s="11"/>
      <c r="T406" s="12">
        <v>6336.4</v>
      </c>
      <c r="U406" s="12"/>
      <c r="V406" s="12"/>
      <c r="W406" s="12"/>
      <c r="X406" s="12"/>
      <c r="Y406" s="12">
        <v>-238.8</v>
      </c>
      <c r="Z406" s="12"/>
      <c r="AA406" s="12"/>
      <c r="AB406" s="12"/>
      <c r="AC406" s="12"/>
      <c r="AD406" s="13">
        <f>AD407</f>
        <v>6051.9</v>
      </c>
      <c r="AE406" s="5">
        <v>6336.4</v>
      </c>
      <c r="AF406" s="5"/>
      <c r="AG406" s="5"/>
      <c r="AH406" s="5"/>
      <c r="AI406" s="5"/>
      <c r="AJ406" s="5"/>
      <c r="AK406" s="5"/>
      <c r="AL406" s="5"/>
      <c r="AM406" s="5"/>
      <c r="AN406" s="5"/>
      <c r="AO406" s="5">
        <v>6336.4</v>
      </c>
      <c r="AP406" s="5"/>
      <c r="AQ406" s="5"/>
      <c r="AR406" s="5"/>
      <c r="AS406" s="5"/>
      <c r="AT406" s="5"/>
      <c r="AU406" s="5"/>
      <c r="AV406" s="5"/>
      <c r="AW406" s="5"/>
      <c r="AX406" s="5"/>
    </row>
    <row r="407" spans="1:50" ht="189">
      <c r="A407" s="20" t="s">
        <v>627</v>
      </c>
      <c r="B407" s="11" t="s">
        <v>628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0"/>
      <c r="R407" s="11"/>
      <c r="S407" s="11"/>
      <c r="T407" s="12">
        <v>6291.4</v>
      </c>
      <c r="U407" s="12"/>
      <c r="V407" s="12"/>
      <c r="W407" s="12"/>
      <c r="X407" s="12"/>
      <c r="Y407" s="12">
        <v>-193.8</v>
      </c>
      <c r="Z407" s="12"/>
      <c r="AA407" s="12"/>
      <c r="AB407" s="12"/>
      <c r="AC407" s="12"/>
      <c r="AD407" s="13">
        <f>AD408</f>
        <v>6051.9</v>
      </c>
      <c r="AE407" s="5">
        <v>6291.4</v>
      </c>
      <c r="AF407" s="5"/>
      <c r="AG407" s="5"/>
      <c r="AH407" s="5"/>
      <c r="AI407" s="5"/>
      <c r="AJ407" s="5"/>
      <c r="AK407" s="5"/>
      <c r="AL407" s="5"/>
      <c r="AM407" s="5"/>
      <c r="AN407" s="5"/>
      <c r="AO407" s="5">
        <v>6291.4</v>
      </c>
      <c r="AP407" s="5"/>
      <c r="AQ407" s="5"/>
      <c r="AR407" s="5"/>
      <c r="AS407" s="5"/>
      <c r="AT407" s="5"/>
      <c r="AU407" s="5"/>
      <c r="AV407" s="5"/>
      <c r="AW407" s="5"/>
      <c r="AX407" s="5"/>
    </row>
    <row r="408" spans="1:50" ht="220.5">
      <c r="A408" s="20" t="s">
        <v>629</v>
      </c>
      <c r="B408" s="11" t="s">
        <v>628</v>
      </c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0" t="s">
        <v>318</v>
      </c>
      <c r="R408" s="11" t="s">
        <v>46</v>
      </c>
      <c r="S408" s="11" t="s">
        <v>232</v>
      </c>
      <c r="T408" s="12">
        <v>6291.4</v>
      </c>
      <c r="U408" s="12"/>
      <c r="V408" s="12"/>
      <c r="W408" s="12"/>
      <c r="X408" s="12"/>
      <c r="Y408" s="12">
        <v>-193.8</v>
      </c>
      <c r="Z408" s="12"/>
      <c r="AA408" s="12"/>
      <c r="AB408" s="12"/>
      <c r="AC408" s="12"/>
      <c r="AD408" s="13">
        <v>6051.9</v>
      </c>
      <c r="AE408" s="5">
        <v>6291.4</v>
      </c>
      <c r="AF408" s="5"/>
      <c r="AG408" s="5"/>
      <c r="AH408" s="5"/>
      <c r="AI408" s="5"/>
      <c r="AJ408" s="5"/>
      <c r="AK408" s="5"/>
      <c r="AL408" s="5"/>
      <c r="AM408" s="5"/>
      <c r="AN408" s="5"/>
      <c r="AO408" s="5">
        <v>6291.4</v>
      </c>
      <c r="AP408" s="5"/>
      <c r="AQ408" s="5"/>
      <c r="AR408" s="5"/>
      <c r="AS408" s="5"/>
      <c r="AT408" s="5"/>
      <c r="AU408" s="5"/>
      <c r="AV408" s="5"/>
      <c r="AW408" s="5"/>
      <c r="AX408" s="5"/>
    </row>
    <row r="409" spans="1:50" ht="47.25">
      <c r="A409" s="19" t="s">
        <v>630</v>
      </c>
      <c r="B409" s="11" t="s">
        <v>631</v>
      </c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0"/>
      <c r="R409" s="11"/>
      <c r="S409" s="11"/>
      <c r="T409" s="12">
        <v>39.799999999999997</v>
      </c>
      <c r="U409" s="12"/>
      <c r="V409" s="12"/>
      <c r="W409" s="12"/>
      <c r="X409" s="12"/>
      <c r="Y409" s="12">
        <v>-10</v>
      </c>
      <c r="Z409" s="12"/>
      <c r="AA409" s="12"/>
      <c r="AB409" s="12"/>
      <c r="AC409" s="12"/>
      <c r="AD409" s="13">
        <f>AD410</f>
        <v>29.8</v>
      </c>
      <c r="AE409" s="5">
        <v>39.799999999999997</v>
      </c>
      <c r="AF409" s="5"/>
      <c r="AG409" s="5"/>
      <c r="AH409" s="5"/>
      <c r="AI409" s="5"/>
      <c r="AJ409" s="5"/>
      <c r="AK409" s="5"/>
      <c r="AL409" s="5"/>
      <c r="AM409" s="5"/>
      <c r="AN409" s="5"/>
      <c r="AO409" s="5">
        <v>39.799999999999997</v>
      </c>
      <c r="AP409" s="5"/>
      <c r="AQ409" s="5"/>
      <c r="AR409" s="5"/>
      <c r="AS409" s="5"/>
      <c r="AT409" s="5"/>
      <c r="AU409" s="5"/>
      <c r="AV409" s="5"/>
      <c r="AW409" s="5"/>
      <c r="AX409" s="5"/>
    </row>
    <row r="410" spans="1:50" ht="110.25">
      <c r="A410" s="20" t="s">
        <v>632</v>
      </c>
      <c r="B410" s="11" t="s">
        <v>633</v>
      </c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0"/>
      <c r="R410" s="11"/>
      <c r="S410" s="11"/>
      <c r="T410" s="12">
        <v>29.8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3">
        <f>AD411</f>
        <v>29.8</v>
      </c>
      <c r="AE410" s="5">
        <v>29.8</v>
      </c>
      <c r="AF410" s="5"/>
      <c r="AG410" s="5"/>
      <c r="AH410" s="5"/>
      <c r="AI410" s="5"/>
      <c r="AJ410" s="5"/>
      <c r="AK410" s="5"/>
      <c r="AL410" s="5"/>
      <c r="AM410" s="5"/>
      <c r="AN410" s="5"/>
      <c r="AO410" s="5">
        <v>29.8</v>
      </c>
      <c r="AP410" s="5"/>
      <c r="AQ410" s="5"/>
      <c r="AR410" s="5"/>
      <c r="AS410" s="5"/>
      <c r="AT410" s="5"/>
      <c r="AU410" s="5"/>
      <c r="AV410" s="5"/>
      <c r="AW410" s="5"/>
      <c r="AX410" s="5"/>
    </row>
    <row r="411" spans="1:50" ht="126">
      <c r="A411" s="20" t="s">
        <v>634</v>
      </c>
      <c r="B411" s="11" t="s">
        <v>633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0" t="s">
        <v>29</v>
      </c>
      <c r="R411" s="11" t="s">
        <v>82</v>
      </c>
      <c r="S411" s="11" t="s">
        <v>31</v>
      </c>
      <c r="T411" s="12">
        <v>29.8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3">
        <v>29.8</v>
      </c>
      <c r="AE411" s="5">
        <v>29.8</v>
      </c>
      <c r="AF411" s="5"/>
      <c r="AG411" s="5"/>
      <c r="AH411" s="5"/>
      <c r="AI411" s="5"/>
      <c r="AJ411" s="5"/>
      <c r="AK411" s="5"/>
      <c r="AL411" s="5"/>
      <c r="AM411" s="5"/>
      <c r="AN411" s="5"/>
      <c r="AO411" s="5">
        <v>29.8</v>
      </c>
      <c r="AP411" s="5"/>
      <c r="AQ411" s="5"/>
      <c r="AR411" s="5"/>
      <c r="AS411" s="5"/>
      <c r="AT411" s="5"/>
      <c r="AU411" s="5"/>
      <c r="AV411" s="5"/>
      <c r="AW411" s="5"/>
      <c r="AX411" s="5"/>
    </row>
    <row r="412" spans="1:50" ht="31.5">
      <c r="A412" s="19" t="s">
        <v>635</v>
      </c>
      <c r="B412" s="11" t="s">
        <v>636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0"/>
      <c r="R412" s="11"/>
      <c r="S412" s="11"/>
      <c r="T412" s="12">
        <v>116.2</v>
      </c>
      <c r="U412" s="12"/>
      <c r="V412" s="12"/>
      <c r="W412" s="12"/>
      <c r="X412" s="12"/>
      <c r="Y412" s="12">
        <v>-92.6</v>
      </c>
      <c r="Z412" s="12"/>
      <c r="AA412" s="12"/>
      <c r="AB412" s="12"/>
      <c r="AC412" s="12"/>
      <c r="AD412" s="13">
        <f>AD413+AD415</f>
        <v>23.599999999999998</v>
      </c>
      <c r="AE412" s="5">
        <v>116.2</v>
      </c>
      <c r="AF412" s="5"/>
      <c r="AG412" s="5"/>
      <c r="AH412" s="5"/>
      <c r="AI412" s="5"/>
      <c r="AJ412" s="5"/>
      <c r="AK412" s="5"/>
      <c r="AL412" s="5"/>
      <c r="AM412" s="5"/>
      <c r="AN412" s="5"/>
      <c r="AO412" s="5">
        <v>116.2</v>
      </c>
      <c r="AP412" s="5"/>
      <c r="AQ412" s="5"/>
      <c r="AR412" s="5"/>
      <c r="AS412" s="5"/>
      <c r="AT412" s="5"/>
      <c r="AU412" s="5"/>
      <c r="AV412" s="5"/>
      <c r="AW412" s="5"/>
      <c r="AX412" s="5"/>
    </row>
    <row r="413" spans="1:50" ht="78.75">
      <c r="A413" s="19" t="s">
        <v>637</v>
      </c>
      <c r="B413" s="11" t="s">
        <v>638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0"/>
      <c r="R413" s="11"/>
      <c r="S413" s="11"/>
      <c r="T413" s="12">
        <v>6.7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3">
        <f>AD414</f>
        <v>6.7</v>
      </c>
      <c r="AE413" s="5">
        <v>6.7</v>
      </c>
      <c r="AF413" s="5"/>
      <c r="AG413" s="5"/>
      <c r="AH413" s="5"/>
      <c r="AI413" s="5"/>
      <c r="AJ413" s="5"/>
      <c r="AK413" s="5"/>
      <c r="AL413" s="5"/>
      <c r="AM413" s="5"/>
      <c r="AN413" s="5"/>
      <c r="AO413" s="5">
        <v>6.7</v>
      </c>
      <c r="AP413" s="5"/>
      <c r="AQ413" s="5"/>
      <c r="AR413" s="5"/>
      <c r="AS413" s="5"/>
      <c r="AT413" s="5"/>
      <c r="AU413" s="5"/>
      <c r="AV413" s="5"/>
      <c r="AW413" s="5"/>
      <c r="AX413" s="5"/>
    </row>
    <row r="414" spans="1:50" ht="110.25">
      <c r="A414" s="20" t="s">
        <v>639</v>
      </c>
      <c r="B414" s="11" t="s">
        <v>638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0" t="s">
        <v>123</v>
      </c>
      <c r="R414" s="11" t="s">
        <v>148</v>
      </c>
      <c r="S414" s="11" t="s">
        <v>46</v>
      </c>
      <c r="T414" s="12">
        <v>6.7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3">
        <v>6.7</v>
      </c>
      <c r="AE414" s="5">
        <v>6.7</v>
      </c>
      <c r="AF414" s="5"/>
      <c r="AG414" s="5"/>
      <c r="AH414" s="5"/>
      <c r="AI414" s="5"/>
      <c r="AJ414" s="5"/>
      <c r="AK414" s="5"/>
      <c r="AL414" s="5"/>
      <c r="AM414" s="5"/>
      <c r="AN414" s="5"/>
      <c r="AO414" s="5">
        <v>6.7</v>
      </c>
      <c r="AP414" s="5"/>
      <c r="AQ414" s="5"/>
      <c r="AR414" s="5"/>
      <c r="AS414" s="5"/>
      <c r="AT414" s="5"/>
      <c r="AU414" s="5"/>
      <c r="AV414" s="5"/>
      <c r="AW414" s="5"/>
      <c r="AX414" s="5"/>
    </row>
    <row r="415" spans="1:50" ht="94.5">
      <c r="A415" s="19" t="s">
        <v>640</v>
      </c>
      <c r="B415" s="11" t="s">
        <v>641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0"/>
      <c r="R415" s="11"/>
      <c r="S415" s="11"/>
      <c r="T415" s="12">
        <v>109.5</v>
      </c>
      <c r="U415" s="12"/>
      <c r="V415" s="12"/>
      <c r="W415" s="12"/>
      <c r="X415" s="12"/>
      <c r="Y415" s="12">
        <v>-92.6</v>
      </c>
      <c r="Z415" s="12"/>
      <c r="AA415" s="12"/>
      <c r="AB415" s="12"/>
      <c r="AC415" s="12"/>
      <c r="AD415" s="13">
        <f>AD416</f>
        <v>16.899999999999999</v>
      </c>
      <c r="AE415" s="5">
        <v>109.5</v>
      </c>
      <c r="AF415" s="5"/>
      <c r="AG415" s="5"/>
      <c r="AH415" s="5"/>
      <c r="AI415" s="5"/>
      <c r="AJ415" s="5"/>
      <c r="AK415" s="5"/>
      <c r="AL415" s="5"/>
      <c r="AM415" s="5"/>
      <c r="AN415" s="5"/>
      <c r="AO415" s="5">
        <v>109.5</v>
      </c>
      <c r="AP415" s="5"/>
      <c r="AQ415" s="5"/>
      <c r="AR415" s="5"/>
      <c r="AS415" s="5"/>
      <c r="AT415" s="5"/>
      <c r="AU415" s="5"/>
      <c r="AV415" s="5"/>
      <c r="AW415" s="5"/>
      <c r="AX415" s="5"/>
    </row>
    <row r="416" spans="1:50" ht="110.25">
      <c r="A416" s="20" t="s">
        <v>642</v>
      </c>
      <c r="B416" s="11" t="s">
        <v>641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0" t="s">
        <v>29</v>
      </c>
      <c r="R416" s="11" t="s">
        <v>147</v>
      </c>
      <c r="S416" s="11" t="s">
        <v>46</v>
      </c>
      <c r="T416" s="12">
        <v>109.5</v>
      </c>
      <c r="U416" s="12"/>
      <c r="V416" s="12"/>
      <c r="W416" s="12"/>
      <c r="X416" s="12"/>
      <c r="Y416" s="12">
        <v>-92.6</v>
      </c>
      <c r="Z416" s="12"/>
      <c r="AA416" s="12"/>
      <c r="AB416" s="12"/>
      <c r="AC416" s="12"/>
      <c r="AD416" s="13">
        <v>16.899999999999999</v>
      </c>
      <c r="AE416" s="5">
        <v>109.5</v>
      </c>
      <c r="AF416" s="5"/>
      <c r="AG416" s="5"/>
      <c r="AH416" s="5"/>
      <c r="AI416" s="5"/>
      <c r="AJ416" s="5"/>
      <c r="AK416" s="5"/>
      <c r="AL416" s="5"/>
      <c r="AM416" s="5"/>
      <c r="AN416" s="5"/>
      <c r="AO416" s="5">
        <v>109.5</v>
      </c>
      <c r="AP416" s="5"/>
      <c r="AQ416" s="5"/>
      <c r="AR416" s="5"/>
      <c r="AS416" s="5"/>
      <c r="AT416" s="5"/>
      <c r="AU416" s="5"/>
      <c r="AV416" s="5"/>
      <c r="AW416" s="5"/>
      <c r="AX416" s="5"/>
    </row>
    <row r="417" spans="1:50" ht="31.5">
      <c r="A417" s="19" t="s">
        <v>643</v>
      </c>
      <c r="B417" s="11" t="s">
        <v>644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0"/>
      <c r="R417" s="11"/>
      <c r="S417" s="11"/>
      <c r="T417" s="12">
        <v>36943.300000000003</v>
      </c>
      <c r="U417" s="12"/>
      <c r="V417" s="12"/>
      <c r="W417" s="12"/>
      <c r="X417" s="12"/>
      <c r="Y417" s="12">
        <v>1776.5</v>
      </c>
      <c r="Z417" s="12"/>
      <c r="AA417" s="12"/>
      <c r="AB417" s="12"/>
      <c r="AC417" s="12"/>
      <c r="AD417" s="13">
        <f>AD418+AD421</f>
        <v>38542.800000000003</v>
      </c>
      <c r="AE417" s="5">
        <v>34575</v>
      </c>
      <c r="AF417" s="5"/>
      <c r="AG417" s="5"/>
      <c r="AH417" s="5"/>
      <c r="AI417" s="5"/>
      <c r="AJ417" s="5"/>
      <c r="AK417" s="5"/>
      <c r="AL417" s="5"/>
      <c r="AM417" s="5"/>
      <c r="AN417" s="5"/>
      <c r="AO417" s="5">
        <v>34605.9</v>
      </c>
      <c r="AP417" s="5"/>
      <c r="AQ417" s="5"/>
      <c r="AR417" s="5"/>
      <c r="AS417" s="5"/>
      <c r="AT417" s="5"/>
      <c r="AU417" s="5"/>
      <c r="AV417" s="5"/>
      <c r="AW417" s="5"/>
      <c r="AX417" s="5"/>
    </row>
    <row r="418" spans="1:50" ht="63">
      <c r="A418" s="19" t="s">
        <v>645</v>
      </c>
      <c r="B418" s="11" t="s">
        <v>646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0"/>
      <c r="R418" s="11"/>
      <c r="S418" s="11"/>
      <c r="T418" s="12">
        <v>40</v>
      </c>
      <c r="U418" s="12"/>
      <c r="V418" s="12"/>
      <c r="W418" s="12"/>
      <c r="X418" s="12"/>
      <c r="Y418" s="12">
        <v>26</v>
      </c>
      <c r="Z418" s="12"/>
      <c r="AA418" s="12"/>
      <c r="AB418" s="12"/>
      <c r="AC418" s="12"/>
      <c r="AD418" s="13">
        <f>AD419</f>
        <v>65.900000000000006</v>
      </c>
      <c r="AE418" s="5">
        <v>40</v>
      </c>
      <c r="AF418" s="5"/>
      <c r="AG418" s="5"/>
      <c r="AH418" s="5"/>
      <c r="AI418" s="5"/>
      <c r="AJ418" s="5"/>
      <c r="AK418" s="5"/>
      <c r="AL418" s="5"/>
      <c r="AM418" s="5"/>
      <c r="AN418" s="5"/>
      <c r="AO418" s="5">
        <v>40</v>
      </c>
      <c r="AP418" s="5"/>
      <c r="AQ418" s="5"/>
      <c r="AR418" s="5"/>
      <c r="AS418" s="5"/>
      <c r="AT418" s="5"/>
      <c r="AU418" s="5"/>
      <c r="AV418" s="5"/>
      <c r="AW418" s="5"/>
      <c r="AX418" s="5"/>
    </row>
    <row r="419" spans="1:50" ht="126">
      <c r="A419" s="20" t="s">
        <v>647</v>
      </c>
      <c r="B419" s="11" t="s">
        <v>648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0"/>
      <c r="R419" s="11"/>
      <c r="S419" s="11"/>
      <c r="T419" s="12">
        <v>40</v>
      </c>
      <c r="U419" s="12"/>
      <c r="V419" s="12"/>
      <c r="W419" s="12"/>
      <c r="X419" s="12"/>
      <c r="Y419" s="12">
        <v>26</v>
      </c>
      <c r="Z419" s="12"/>
      <c r="AA419" s="12"/>
      <c r="AB419" s="12"/>
      <c r="AC419" s="12"/>
      <c r="AD419" s="13">
        <f>AD420</f>
        <v>65.900000000000006</v>
      </c>
      <c r="AE419" s="5">
        <v>40</v>
      </c>
      <c r="AF419" s="5"/>
      <c r="AG419" s="5"/>
      <c r="AH419" s="5"/>
      <c r="AI419" s="5"/>
      <c r="AJ419" s="5"/>
      <c r="AK419" s="5"/>
      <c r="AL419" s="5"/>
      <c r="AM419" s="5"/>
      <c r="AN419" s="5"/>
      <c r="AO419" s="5">
        <v>40</v>
      </c>
      <c r="AP419" s="5"/>
      <c r="AQ419" s="5"/>
      <c r="AR419" s="5"/>
      <c r="AS419" s="5"/>
      <c r="AT419" s="5"/>
      <c r="AU419" s="5"/>
      <c r="AV419" s="5"/>
      <c r="AW419" s="5"/>
      <c r="AX419" s="5"/>
    </row>
    <row r="420" spans="1:50" ht="157.5">
      <c r="A420" s="20" t="s">
        <v>649</v>
      </c>
      <c r="B420" s="11" t="s">
        <v>648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0" t="s">
        <v>123</v>
      </c>
      <c r="R420" s="11" t="s">
        <v>82</v>
      </c>
      <c r="S420" s="11" t="s">
        <v>129</v>
      </c>
      <c r="T420" s="12">
        <v>40</v>
      </c>
      <c r="U420" s="12"/>
      <c r="V420" s="12"/>
      <c r="W420" s="12"/>
      <c r="X420" s="12"/>
      <c r="Y420" s="12">
        <v>26</v>
      </c>
      <c r="Z420" s="12"/>
      <c r="AA420" s="12"/>
      <c r="AB420" s="12"/>
      <c r="AC420" s="12"/>
      <c r="AD420" s="13">
        <v>65.900000000000006</v>
      </c>
      <c r="AE420" s="5">
        <v>40</v>
      </c>
      <c r="AF420" s="5"/>
      <c r="AG420" s="5"/>
      <c r="AH420" s="5"/>
      <c r="AI420" s="5"/>
      <c r="AJ420" s="5"/>
      <c r="AK420" s="5"/>
      <c r="AL420" s="5"/>
      <c r="AM420" s="5"/>
      <c r="AN420" s="5"/>
      <c r="AO420" s="5">
        <v>40</v>
      </c>
      <c r="AP420" s="5"/>
      <c r="AQ420" s="5"/>
      <c r="AR420" s="5"/>
      <c r="AS420" s="5"/>
      <c r="AT420" s="5"/>
      <c r="AU420" s="5"/>
      <c r="AV420" s="5"/>
      <c r="AW420" s="5"/>
      <c r="AX420" s="5"/>
    </row>
    <row r="421" spans="1:50" ht="47.25">
      <c r="A421" s="19" t="s">
        <v>650</v>
      </c>
      <c r="B421" s="11" t="s">
        <v>651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0"/>
      <c r="R421" s="11"/>
      <c r="S421" s="11"/>
      <c r="T421" s="12">
        <v>36858.300000000003</v>
      </c>
      <c r="U421" s="12"/>
      <c r="V421" s="12"/>
      <c r="W421" s="12"/>
      <c r="X421" s="12"/>
      <c r="Y421" s="12">
        <v>1795.5</v>
      </c>
      <c r="Z421" s="12"/>
      <c r="AA421" s="12"/>
      <c r="AB421" s="12"/>
      <c r="AC421" s="12"/>
      <c r="AD421" s="13">
        <f>AD422+AD424+AD428+AD430+AD433</f>
        <v>38476.9</v>
      </c>
      <c r="AE421" s="5">
        <v>34490</v>
      </c>
      <c r="AF421" s="5"/>
      <c r="AG421" s="5"/>
      <c r="AH421" s="5"/>
      <c r="AI421" s="5"/>
      <c r="AJ421" s="5"/>
      <c r="AK421" s="5"/>
      <c r="AL421" s="5"/>
      <c r="AM421" s="5"/>
      <c r="AN421" s="5"/>
      <c r="AO421" s="5">
        <v>34520.9</v>
      </c>
      <c r="AP421" s="5"/>
      <c r="AQ421" s="5"/>
      <c r="AR421" s="5"/>
      <c r="AS421" s="5"/>
      <c r="AT421" s="5"/>
      <c r="AU421" s="5"/>
      <c r="AV421" s="5"/>
      <c r="AW421" s="5"/>
      <c r="AX421" s="5"/>
    </row>
    <row r="422" spans="1:50" ht="110.25">
      <c r="A422" s="20" t="s">
        <v>652</v>
      </c>
      <c r="B422" s="11" t="s">
        <v>653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0"/>
      <c r="R422" s="11"/>
      <c r="S422" s="11"/>
      <c r="T422" s="12">
        <v>28353.9</v>
      </c>
      <c r="U422" s="12"/>
      <c r="V422" s="12"/>
      <c r="W422" s="12"/>
      <c r="X422" s="12"/>
      <c r="Y422" s="12">
        <v>90</v>
      </c>
      <c r="Z422" s="12"/>
      <c r="AA422" s="12"/>
      <c r="AB422" s="12"/>
      <c r="AC422" s="12"/>
      <c r="AD422" s="13">
        <f>AD423</f>
        <v>28345.9</v>
      </c>
      <c r="AE422" s="5">
        <v>28352.6</v>
      </c>
      <c r="AF422" s="5"/>
      <c r="AG422" s="5"/>
      <c r="AH422" s="5"/>
      <c r="AI422" s="5"/>
      <c r="AJ422" s="5"/>
      <c r="AK422" s="5"/>
      <c r="AL422" s="5"/>
      <c r="AM422" s="5"/>
      <c r="AN422" s="5"/>
      <c r="AO422" s="5">
        <v>28351.5</v>
      </c>
      <c r="AP422" s="5"/>
      <c r="AQ422" s="5"/>
      <c r="AR422" s="5"/>
      <c r="AS422" s="5"/>
      <c r="AT422" s="5"/>
      <c r="AU422" s="5"/>
      <c r="AV422" s="5"/>
      <c r="AW422" s="5"/>
      <c r="AX422" s="5"/>
    </row>
    <row r="423" spans="1:50" ht="126">
      <c r="A423" s="20" t="s">
        <v>654</v>
      </c>
      <c r="B423" s="11" t="s">
        <v>653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0" t="s">
        <v>116</v>
      </c>
      <c r="R423" s="11" t="s">
        <v>46</v>
      </c>
      <c r="S423" s="11" t="s">
        <v>246</v>
      </c>
      <c r="T423" s="12">
        <v>28353.9</v>
      </c>
      <c r="U423" s="12"/>
      <c r="V423" s="12"/>
      <c r="W423" s="12"/>
      <c r="X423" s="12"/>
      <c r="Y423" s="12">
        <v>90</v>
      </c>
      <c r="Z423" s="12"/>
      <c r="AA423" s="12"/>
      <c r="AB423" s="12"/>
      <c r="AC423" s="12"/>
      <c r="AD423" s="13">
        <v>28345.9</v>
      </c>
      <c r="AE423" s="5">
        <v>28352.6</v>
      </c>
      <c r="AF423" s="5"/>
      <c r="AG423" s="5"/>
      <c r="AH423" s="5"/>
      <c r="AI423" s="5"/>
      <c r="AJ423" s="5"/>
      <c r="AK423" s="5"/>
      <c r="AL423" s="5"/>
      <c r="AM423" s="5"/>
      <c r="AN423" s="5"/>
      <c r="AO423" s="5">
        <v>28351.5</v>
      </c>
      <c r="AP423" s="5"/>
      <c r="AQ423" s="5"/>
      <c r="AR423" s="5"/>
      <c r="AS423" s="5"/>
      <c r="AT423" s="5"/>
      <c r="AU423" s="5"/>
      <c r="AV423" s="5"/>
      <c r="AW423" s="5"/>
      <c r="AX423" s="5"/>
    </row>
    <row r="424" spans="1:50" ht="110.25">
      <c r="A424" s="20" t="s">
        <v>655</v>
      </c>
      <c r="B424" s="11" t="s">
        <v>656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0"/>
      <c r="R424" s="11"/>
      <c r="S424" s="11"/>
      <c r="T424" s="12">
        <v>6288.1</v>
      </c>
      <c r="U424" s="12"/>
      <c r="V424" s="12"/>
      <c r="W424" s="12"/>
      <c r="X424" s="12"/>
      <c r="Y424" s="12">
        <v>2656.4</v>
      </c>
      <c r="Z424" s="12"/>
      <c r="AA424" s="12"/>
      <c r="AB424" s="12"/>
      <c r="AC424" s="12"/>
      <c r="AD424" s="13">
        <f>AD425+AD426+AD427</f>
        <v>8865.7000000000007</v>
      </c>
      <c r="AE424" s="5">
        <v>4820.5</v>
      </c>
      <c r="AF424" s="5"/>
      <c r="AG424" s="5"/>
      <c r="AH424" s="5"/>
      <c r="AI424" s="5"/>
      <c r="AJ424" s="5"/>
      <c r="AK424" s="5"/>
      <c r="AL424" s="5"/>
      <c r="AM424" s="5"/>
      <c r="AN424" s="5"/>
      <c r="AO424" s="5">
        <v>4854.8999999999996</v>
      </c>
      <c r="AP424" s="5"/>
      <c r="AQ424" s="5"/>
      <c r="AR424" s="5"/>
      <c r="AS424" s="5"/>
      <c r="AT424" s="5"/>
      <c r="AU424" s="5"/>
      <c r="AV424" s="5"/>
      <c r="AW424" s="5"/>
      <c r="AX424" s="5"/>
    </row>
    <row r="425" spans="1:50" ht="126">
      <c r="A425" s="20" t="s">
        <v>657</v>
      </c>
      <c r="B425" s="11" t="s">
        <v>656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0" t="s">
        <v>116</v>
      </c>
      <c r="R425" s="11" t="s">
        <v>46</v>
      </c>
      <c r="S425" s="11" t="s">
        <v>246</v>
      </c>
      <c r="T425" s="12">
        <v>206.1</v>
      </c>
      <c r="U425" s="12"/>
      <c r="V425" s="12"/>
      <c r="W425" s="12"/>
      <c r="X425" s="12"/>
      <c r="Y425" s="12">
        <v>-190</v>
      </c>
      <c r="Z425" s="12"/>
      <c r="AA425" s="12"/>
      <c r="AB425" s="12"/>
      <c r="AC425" s="12"/>
      <c r="AD425" s="13">
        <v>10.199999999999999</v>
      </c>
      <c r="AE425" s="5">
        <v>206.1</v>
      </c>
      <c r="AF425" s="5"/>
      <c r="AG425" s="5"/>
      <c r="AH425" s="5"/>
      <c r="AI425" s="5"/>
      <c r="AJ425" s="5"/>
      <c r="AK425" s="5"/>
      <c r="AL425" s="5"/>
      <c r="AM425" s="5"/>
      <c r="AN425" s="5"/>
      <c r="AO425" s="5">
        <v>206.1</v>
      </c>
      <c r="AP425" s="5"/>
      <c r="AQ425" s="5"/>
      <c r="AR425" s="5"/>
      <c r="AS425" s="5"/>
      <c r="AT425" s="5"/>
      <c r="AU425" s="5"/>
      <c r="AV425" s="5"/>
      <c r="AW425" s="5"/>
      <c r="AX425" s="5"/>
    </row>
    <row r="426" spans="1:50" ht="126">
      <c r="A426" s="20" t="s">
        <v>658</v>
      </c>
      <c r="B426" s="11" t="s">
        <v>656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0" t="s">
        <v>123</v>
      </c>
      <c r="R426" s="11" t="s">
        <v>46</v>
      </c>
      <c r="S426" s="11" t="s">
        <v>246</v>
      </c>
      <c r="T426" s="12">
        <v>6036</v>
      </c>
      <c r="U426" s="12"/>
      <c r="V426" s="12"/>
      <c r="W426" s="12"/>
      <c r="X426" s="12"/>
      <c r="Y426" s="12">
        <v>2856.4</v>
      </c>
      <c r="Z426" s="12"/>
      <c r="AA426" s="12"/>
      <c r="AB426" s="12"/>
      <c r="AC426" s="12"/>
      <c r="AD426" s="13">
        <v>8819.5</v>
      </c>
      <c r="AE426" s="5">
        <v>4568.3999999999996</v>
      </c>
      <c r="AF426" s="5"/>
      <c r="AG426" s="5"/>
      <c r="AH426" s="5"/>
      <c r="AI426" s="5"/>
      <c r="AJ426" s="5"/>
      <c r="AK426" s="5"/>
      <c r="AL426" s="5"/>
      <c r="AM426" s="5"/>
      <c r="AN426" s="5"/>
      <c r="AO426" s="5">
        <v>4602.8</v>
      </c>
      <c r="AP426" s="5"/>
      <c r="AQ426" s="5"/>
      <c r="AR426" s="5"/>
      <c r="AS426" s="5"/>
      <c r="AT426" s="5"/>
      <c r="AU426" s="5"/>
      <c r="AV426" s="5"/>
      <c r="AW426" s="5"/>
      <c r="AX426" s="5"/>
    </row>
    <row r="427" spans="1:50" ht="126">
      <c r="A427" s="20" t="s">
        <v>658</v>
      </c>
      <c r="B427" s="11" t="s">
        <v>656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0" t="s">
        <v>123</v>
      </c>
      <c r="R427" s="11" t="s">
        <v>46</v>
      </c>
      <c r="S427" s="11" t="s">
        <v>232</v>
      </c>
      <c r="T427" s="12">
        <v>36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3">
        <v>36</v>
      </c>
      <c r="AE427" s="5">
        <v>36</v>
      </c>
      <c r="AF427" s="5"/>
      <c r="AG427" s="5"/>
      <c r="AH427" s="5"/>
      <c r="AI427" s="5"/>
      <c r="AJ427" s="5"/>
      <c r="AK427" s="5"/>
      <c r="AL427" s="5"/>
      <c r="AM427" s="5"/>
      <c r="AN427" s="5"/>
      <c r="AO427" s="5">
        <v>36</v>
      </c>
      <c r="AP427" s="5"/>
      <c r="AQ427" s="5"/>
      <c r="AR427" s="5"/>
      <c r="AS427" s="5"/>
      <c r="AT427" s="5"/>
      <c r="AU427" s="5"/>
      <c r="AV427" s="5"/>
      <c r="AW427" s="5"/>
      <c r="AX427" s="5"/>
    </row>
    <row r="428" spans="1:50" ht="94.5">
      <c r="A428" s="19" t="s">
        <v>659</v>
      </c>
      <c r="B428" s="11" t="s">
        <v>660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0"/>
      <c r="R428" s="11"/>
      <c r="S428" s="11"/>
      <c r="T428" s="12">
        <v>170.5</v>
      </c>
      <c r="U428" s="12"/>
      <c r="V428" s="12"/>
      <c r="W428" s="12"/>
      <c r="X428" s="12"/>
      <c r="Y428" s="12">
        <v>-55.9</v>
      </c>
      <c r="Z428" s="12"/>
      <c r="AA428" s="12"/>
      <c r="AB428" s="12"/>
      <c r="AC428" s="12"/>
      <c r="AD428" s="13">
        <f>AD429</f>
        <v>114.6</v>
      </c>
      <c r="AE428" s="5">
        <v>169.4</v>
      </c>
      <c r="AF428" s="5"/>
      <c r="AG428" s="5"/>
      <c r="AH428" s="5"/>
      <c r="AI428" s="5"/>
      <c r="AJ428" s="5"/>
      <c r="AK428" s="5"/>
      <c r="AL428" s="5"/>
      <c r="AM428" s="5"/>
      <c r="AN428" s="5"/>
      <c r="AO428" s="5">
        <v>170.5</v>
      </c>
      <c r="AP428" s="5"/>
      <c r="AQ428" s="5"/>
      <c r="AR428" s="5"/>
      <c r="AS428" s="5"/>
      <c r="AT428" s="5"/>
      <c r="AU428" s="5"/>
      <c r="AV428" s="5"/>
      <c r="AW428" s="5"/>
      <c r="AX428" s="5"/>
    </row>
    <row r="429" spans="1:50" ht="126">
      <c r="A429" s="20" t="s">
        <v>661</v>
      </c>
      <c r="B429" s="11" t="s">
        <v>660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0" t="s">
        <v>123</v>
      </c>
      <c r="R429" s="11" t="s">
        <v>46</v>
      </c>
      <c r="S429" s="11" t="s">
        <v>246</v>
      </c>
      <c r="T429" s="12">
        <v>170.5</v>
      </c>
      <c r="U429" s="12"/>
      <c r="V429" s="12"/>
      <c r="W429" s="12"/>
      <c r="X429" s="12"/>
      <c r="Y429" s="12">
        <v>-55.9</v>
      </c>
      <c r="Z429" s="12"/>
      <c r="AA429" s="12"/>
      <c r="AB429" s="12"/>
      <c r="AC429" s="12"/>
      <c r="AD429" s="13">
        <v>114.6</v>
      </c>
      <c r="AE429" s="5">
        <v>169.4</v>
      </c>
      <c r="AF429" s="5"/>
      <c r="AG429" s="5"/>
      <c r="AH429" s="5"/>
      <c r="AI429" s="5"/>
      <c r="AJ429" s="5"/>
      <c r="AK429" s="5"/>
      <c r="AL429" s="5"/>
      <c r="AM429" s="5"/>
      <c r="AN429" s="5"/>
      <c r="AO429" s="5">
        <v>170.5</v>
      </c>
      <c r="AP429" s="5"/>
      <c r="AQ429" s="5"/>
      <c r="AR429" s="5"/>
      <c r="AS429" s="5"/>
      <c r="AT429" s="5"/>
      <c r="AU429" s="5"/>
      <c r="AV429" s="5"/>
      <c r="AW429" s="5"/>
      <c r="AX429" s="5"/>
    </row>
    <row r="430" spans="1:50" ht="126">
      <c r="A430" s="20" t="s">
        <v>662</v>
      </c>
      <c r="B430" s="11" t="s">
        <v>663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0"/>
      <c r="R430" s="11"/>
      <c r="S430" s="11"/>
      <c r="T430" s="12">
        <v>990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3">
        <f>AD431+AD432</f>
        <v>990</v>
      </c>
      <c r="AE430" s="5">
        <v>990</v>
      </c>
      <c r="AF430" s="5"/>
      <c r="AG430" s="5"/>
      <c r="AH430" s="5"/>
      <c r="AI430" s="5"/>
      <c r="AJ430" s="5"/>
      <c r="AK430" s="5"/>
      <c r="AL430" s="5"/>
      <c r="AM430" s="5"/>
      <c r="AN430" s="5"/>
      <c r="AO430" s="5">
        <v>990</v>
      </c>
      <c r="AP430" s="5"/>
      <c r="AQ430" s="5"/>
      <c r="AR430" s="5"/>
      <c r="AS430" s="5"/>
      <c r="AT430" s="5"/>
      <c r="AU430" s="5"/>
      <c r="AV430" s="5"/>
      <c r="AW430" s="5"/>
      <c r="AX430" s="5"/>
    </row>
    <row r="431" spans="1:50" ht="141.75">
      <c r="A431" s="20" t="s">
        <v>664</v>
      </c>
      <c r="B431" s="11" t="s">
        <v>663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0" t="s">
        <v>123</v>
      </c>
      <c r="R431" s="11" t="s">
        <v>46</v>
      </c>
      <c r="S431" s="11" t="s">
        <v>83</v>
      </c>
      <c r="T431" s="12">
        <v>780</v>
      </c>
      <c r="U431" s="12"/>
      <c r="V431" s="12"/>
      <c r="W431" s="12"/>
      <c r="X431" s="12"/>
      <c r="Y431" s="12">
        <v>84.1</v>
      </c>
      <c r="Z431" s="12"/>
      <c r="AA431" s="12"/>
      <c r="AB431" s="12"/>
      <c r="AC431" s="12"/>
      <c r="AD431" s="13">
        <v>864.1</v>
      </c>
      <c r="AE431" s="5">
        <v>780</v>
      </c>
      <c r="AF431" s="5"/>
      <c r="AG431" s="5"/>
      <c r="AH431" s="5"/>
      <c r="AI431" s="5"/>
      <c r="AJ431" s="5"/>
      <c r="AK431" s="5"/>
      <c r="AL431" s="5"/>
      <c r="AM431" s="5"/>
      <c r="AN431" s="5"/>
      <c r="AO431" s="5">
        <v>780</v>
      </c>
      <c r="AP431" s="5"/>
      <c r="AQ431" s="5"/>
      <c r="AR431" s="5"/>
      <c r="AS431" s="5"/>
      <c r="AT431" s="5"/>
      <c r="AU431" s="5"/>
      <c r="AV431" s="5"/>
      <c r="AW431" s="5"/>
      <c r="AX431" s="5"/>
    </row>
    <row r="432" spans="1:50" ht="141.75">
      <c r="A432" s="20" t="s">
        <v>664</v>
      </c>
      <c r="B432" s="11" t="s">
        <v>663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0" t="s">
        <v>123</v>
      </c>
      <c r="R432" s="11" t="s">
        <v>46</v>
      </c>
      <c r="S432" s="11" t="s">
        <v>232</v>
      </c>
      <c r="T432" s="12">
        <v>210</v>
      </c>
      <c r="U432" s="12"/>
      <c r="V432" s="12"/>
      <c r="W432" s="12"/>
      <c r="X432" s="12"/>
      <c r="Y432" s="12">
        <v>-84.1</v>
      </c>
      <c r="Z432" s="12"/>
      <c r="AA432" s="12"/>
      <c r="AB432" s="12"/>
      <c r="AC432" s="12"/>
      <c r="AD432" s="13">
        <v>125.9</v>
      </c>
      <c r="AE432" s="5">
        <v>210</v>
      </c>
      <c r="AF432" s="5"/>
      <c r="AG432" s="5"/>
      <c r="AH432" s="5"/>
      <c r="AI432" s="5"/>
      <c r="AJ432" s="5"/>
      <c r="AK432" s="5"/>
      <c r="AL432" s="5"/>
      <c r="AM432" s="5"/>
      <c r="AN432" s="5"/>
      <c r="AO432" s="5">
        <v>210</v>
      </c>
      <c r="AP432" s="5"/>
      <c r="AQ432" s="5"/>
      <c r="AR432" s="5"/>
      <c r="AS432" s="5"/>
      <c r="AT432" s="5"/>
      <c r="AU432" s="5"/>
      <c r="AV432" s="5"/>
      <c r="AW432" s="5"/>
      <c r="AX432" s="5"/>
    </row>
    <row r="433" spans="1:50" ht="94.5">
      <c r="A433" s="19" t="s">
        <v>665</v>
      </c>
      <c r="B433" s="11" t="s">
        <v>666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0"/>
      <c r="R433" s="11"/>
      <c r="S433" s="11"/>
      <c r="T433" s="12">
        <v>1055.8</v>
      </c>
      <c r="U433" s="12"/>
      <c r="V433" s="12"/>
      <c r="W433" s="12"/>
      <c r="X433" s="12"/>
      <c r="Y433" s="12">
        <v>-895</v>
      </c>
      <c r="Z433" s="12"/>
      <c r="AA433" s="12"/>
      <c r="AB433" s="12"/>
      <c r="AC433" s="12"/>
      <c r="AD433" s="13">
        <f>AD434</f>
        <v>160.69999999999999</v>
      </c>
      <c r="AE433" s="5">
        <v>157.5</v>
      </c>
      <c r="AF433" s="5"/>
      <c r="AG433" s="5"/>
      <c r="AH433" s="5"/>
      <c r="AI433" s="5"/>
      <c r="AJ433" s="5"/>
      <c r="AK433" s="5"/>
      <c r="AL433" s="5"/>
      <c r="AM433" s="5"/>
      <c r="AN433" s="5"/>
      <c r="AO433" s="5">
        <v>154</v>
      </c>
      <c r="AP433" s="5"/>
      <c r="AQ433" s="5"/>
      <c r="AR433" s="5"/>
      <c r="AS433" s="5"/>
      <c r="AT433" s="5"/>
      <c r="AU433" s="5"/>
      <c r="AV433" s="5"/>
      <c r="AW433" s="5"/>
      <c r="AX433" s="5"/>
    </row>
    <row r="434" spans="1:50" ht="94.5">
      <c r="A434" s="19" t="s">
        <v>667</v>
      </c>
      <c r="B434" s="11" t="s">
        <v>666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0" t="s">
        <v>133</v>
      </c>
      <c r="R434" s="11" t="s">
        <v>46</v>
      </c>
      <c r="S434" s="11" t="s">
        <v>246</v>
      </c>
      <c r="T434" s="12">
        <v>161.19999999999999</v>
      </c>
      <c r="U434" s="12"/>
      <c r="V434" s="12"/>
      <c r="W434" s="12"/>
      <c r="X434" s="12"/>
      <c r="Y434" s="12">
        <v>-0.4</v>
      </c>
      <c r="Z434" s="12"/>
      <c r="AA434" s="12"/>
      <c r="AB434" s="12"/>
      <c r="AC434" s="12"/>
      <c r="AD434" s="13">
        <v>160.69999999999999</v>
      </c>
      <c r="AE434" s="5">
        <v>157.5</v>
      </c>
      <c r="AF434" s="5"/>
      <c r="AG434" s="5"/>
      <c r="AH434" s="5"/>
      <c r="AI434" s="5"/>
      <c r="AJ434" s="5"/>
      <c r="AK434" s="5"/>
      <c r="AL434" s="5"/>
      <c r="AM434" s="5"/>
      <c r="AN434" s="5"/>
      <c r="AO434" s="5">
        <v>154</v>
      </c>
      <c r="AP434" s="5"/>
      <c r="AQ434" s="5"/>
      <c r="AR434" s="5"/>
      <c r="AS434" s="5"/>
      <c r="AT434" s="5"/>
      <c r="AU434" s="5"/>
      <c r="AV434" s="5"/>
      <c r="AW434" s="5"/>
      <c r="AX434" s="5"/>
    </row>
    <row r="435" spans="1:50" ht="31.5">
      <c r="A435" s="19" t="s">
        <v>668</v>
      </c>
      <c r="B435" s="11" t="s">
        <v>669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0"/>
      <c r="R435" s="11"/>
      <c r="S435" s="11"/>
      <c r="T435" s="12">
        <v>6130.4</v>
      </c>
      <c r="U435" s="12"/>
      <c r="V435" s="12"/>
      <c r="W435" s="12"/>
      <c r="X435" s="12"/>
      <c r="Y435" s="12">
        <v>210</v>
      </c>
      <c r="Z435" s="12"/>
      <c r="AA435" s="12"/>
      <c r="AB435" s="12"/>
      <c r="AC435" s="12"/>
      <c r="AD435" s="13">
        <f>AD436</f>
        <v>6287.1</v>
      </c>
      <c r="AE435" s="5">
        <v>6121.1</v>
      </c>
      <c r="AF435" s="5"/>
      <c r="AG435" s="5"/>
      <c r="AH435" s="5"/>
      <c r="AI435" s="5"/>
      <c r="AJ435" s="5"/>
      <c r="AK435" s="5"/>
      <c r="AL435" s="5"/>
      <c r="AM435" s="5"/>
      <c r="AN435" s="5"/>
      <c r="AO435" s="5">
        <v>6128.6</v>
      </c>
      <c r="AP435" s="5"/>
      <c r="AQ435" s="5"/>
      <c r="AR435" s="5"/>
      <c r="AS435" s="5"/>
      <c r="AT435" s="5"/>
      <c r="AU435" s="5"/>
      <c r="AV435" s="5"/>
      <c r="AW435" s="5"/>
      <c r="AX435" s="5"/>
    </row>
    <row r="436" spans="1:50" ht="63">
      <c r="A436" s="19" t="s">
        <v>670</v>
      </c>
      <c r="B436" s="11" t="s">
        <v>671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0"/>
      <c r="R436" s="11"/>
      <c r="S436" s="11"/>
      <c r="T436" s="12">
        <v>6130.4</v>
      </c>
      <c r="U436" s="12"/>
      <c r="V436" s="12"/>
      <c r="W436" s="12"/>
      <c r="X436" s="12"/>
      <c r="Y436" s="12">
        <v>210</v>
      </c>
      <c r="Z436" s="12"/>
      <c r="AA436" s="12"/>
      <c r="AB436" s="12"/>
      <c r="AC436" s="12"/>
      <c r="AD436" s="13">
        <f>AD437+AD439+AD441</f>
        <v>6287.1</v>
      </c>
      <c r="AE436" s="5">
        <v>6121.1</v>
      </c>
      <c r="AF436" s="5"/>
      <c r="AG436" s="5"/>
      <c r="AH436" s="5"/>
      <c r="AI436" s="5"/>
      <c r="AJ436" s="5"/>
      <c r="AK436" s="5"/>
      <c r="AL436" s="5"/>
      <c r="AM436" s="5"/>
      <c r="AN436" s="5"/>
      <c r="AO436" s="5">
        <v>6128.6</v>
      </c>
      <c r="AP436" s="5"/>
      <c r="AQ436" s="5"/>
      <c r="AR436" s="5"/>
      <c r="AS436" s="5"/>
      <c r="AT436" s="5"/>
      <c r="AU436" s="5"/>
      <c r="AV436" s="5"/>
      <c r="AW436" s="5"/>
      <c r="AX436" s="5"/>
    </row>
    <row r="437" spans="1:50" ht="126">
      <c r="A437" s="20" t="s">
        <v>672</v>
      </c>
      <c r="B437" s="11" t="s">
        <v>673</v>
      </c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0"/>
      <c r="R437" s="11"/>
      <c r="S437" s="11"/>
      <c r="T437" s="12">
        <v>5727.9</v>
      </c>
      <c r="U437" s="12"/>
      <c r="V437" s="12"/>
      <c r="W437" s="12"/>
      <c r="X437" s="12"/>
      <c r="Y437" s="12">
        <v>210</v>
      </c>
      <c r="Z437" s="12"/>
      <c r="AA437" s="12"/>
      <c r="AB437" s="12"/>
      <c r="AC437" s="12"/>
      <c r="AD437" s="13">
        <f>AD438</f>
        <v>5937.9</v>
      </c>
      <c r="AE437" s="5">
        <v>5718.6</v>
      </c>
      <c r="AF437" s="5"/>
      <c r="AG437" s="5"/>
      <c r="AH437" s="5"/>
      <c r="AI437" s="5"/>
      <c r="AJ437" s="5"/>
      <c r="AK437" s="5"/>
      <c r="AL437" s="5"/>
      <c r="AM437" s="5"/>
      <c r="AN437" s="5"/>
      <c r="AO437" s="5">
        <v>5726.1</v>
      </c>
      <c r="AP437" s="5"/>
      <c r="AQ437" s="5"/>
      <c r="AR437" s="5"/>
      <c r="AS437" s="5"/>
      <c r="AT437" s="5"/>
      <c r="AU437" s="5"/>
      <c r="AV437" s="5"/>
      <c r="AW437" s="5"/>
      <c r="AX437" s="5"/>
    </row>
    <row r="438" spans="1:50" ht="141.75">
      <c r="A438" s="20" t="s">
        <v>674</v>
      </c>
      <c r="B438" s="11" t="s">
        <v>673</v>
      </c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0" t="s">
        <v>224</v>
      </c>
      <c r="R438" s="11" t="s">
        <v>46</v>
      </c>
      <c r="S438" s="11" t="s">
        <v>232</v>
      </c>
      <c r="T438" s="12">
        <v>5727.9</v>
      </c>
      <c r="U438" s="12"/>
      <c r="V438" s="12"/>
      <c r="W438" s="12"/>
      <c r="X438" s="12"/>
      <c r="Y438" s="12">
        <v>210</v>
      </c>
      <c r="Z438" s="12"/>
      <c r="AA438" s="12"/>
      <c r="AB438" s="12"/>
      <c r="AC438" s="12"/>
      <c r="AD438" s="13">
        <v>5937.9</v>
      </c>
      <c r="AE438" s="5">
        <v>5718.6</v>
      </c>
      <c r="AF438" s="5"/>
      <c r="AG438" s="5"/>
      <c r="AH438" s="5"/>
      <c r="AI438" s="5"/>
      <c r="AJ438" s="5"/>
      <c r="AK438" s="5"/>
      <c r="AL438" s="5"/>
      <c r="AM438" s="5"/>
      <c r="AN438" s="5"/>
      <c r="AO438" s="5">
        <v>5726.1</v>
      </c>
      <c r="AP438" s="5"/>
      <c r="AQ438" s="5"/>
      <c r="AR438" s="5"/>
      <c r="AS438" s="5"/>
      <c r="AT438" s="5"/>
      <c r="AU438" s="5"/>
      <c r="AV438" s="5"/>
      <c r="AW438" s="5"/>
      <c r="AX438" s="5"/>
    </row>
    <row r="439" spans="1:50" ht="141.75">
      <c r="A439" s="20" t="s">
        <v>675</v>
      </c>
      <c r="B439" s="11" t="s">
        <v>676</v>
      </c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0"/>
      <c r="R439" s="11"/>
      <c r="S439" s="11"/>
      <c r="T439" s="12">
        <v>22.5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3">
        <f>AD440</f>
        <v>22.1</v>
      </c>
      <c r="AE439" s="5">
        <v>22.5</v>
      </c>
      <c r="AF439" s="5"/>
      <c r="AG439" s="5"/>
      <c r="AH439" s="5"/>
      <c r="AI439" s="5"/>
      <c r="AJ439" s="5"/>
      <c r="AK439" s="5"/>
      <c r="AL439" s="5"/>
      <c r="AM439" s="5"/>
      <c r="AN439" s="5"/>
      <c r="AO439" s="5">
        <v>22.5</v>
      </c>
      <c r="AP439" s="5"/>
      <c r="AQ439" s="5"/>
      <c r="AR439" s="5"/>
      <c r="AS439" s="5"/>
      <c r="AT439" s="5"/>
      <c r="AU439" s="5"/>
      <c r="AV439" s="5"/>
      <c r="AW439" s="5"/>
      <c r="AX439" s="5"/>
    </row>
    <row r="440" spans="1:50" ht="141.75">
      <c r="A440" s="20" t="s">
        <v>677</v>
      </c>
      <c r="B440" s="11" t="s">
        <v>676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0" t="s">
        <v>224</v>
      </c>
      <c r="R440" s="11" t="s">
        <v>46</v>
      </c>
      <c r="S440" s="11" t="s">
        <v>232</v>
      </c>
      <c r="T440" s="12">
        <v>22.5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3">
        <v>22.1</v>
      </c>
      <c r="AE440" s="5">
        <v>22.5</v>
      </c>
      <c r="AF440" s="5"/>
      <c r="AG440" s="5"/>
      <c r="AH440" s="5"/>
      <c r="AI440" s="5"/>
      <c r="AJ440" s="5"/>
      <c r="AK440" s="5"/>
      <c r="AL440" s="5"/>
      <c r="AM440" s="5"/>
      <c r="AN440" s="5"/>
      <c r="AO440" s="5">
        <v>22.5</v>
      </c>
      <c r="AP440" s="5"/>
      <c r="AQ440" s="5"/>
      <c r="AR440" s="5"/>
      <c r="AS440" s="5"/>
      <c r="AT440" s="5"/>
      <c r="AU440" s="5"/>
      <c r="AV440" s="5"/>
      <c r="AW440" s="5"/>
      <c r="AX440" s="5"/>
    </row>
    <row r="441" spans="1:50" ht="141.75">
      <c r="A441" s="20" t="s">
        <v>678</v>
      </c>
      <c r="B441" s="11" t="s">
        <v>679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0"/>
      <c r="R441" s="11"/>
      <c r="S441" s="11"/>
      <c r="T441" s="12">
        <v>380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3">
        <f>AD442</f>
        <v>327.10000000000002</v>
      </c>
      <c r="AE441" s="5">
        <v>380</v>
      </c>
      <c r="AF441" s="5"/>
      <c r="AG441" s="5"/>
      <c r="AH441" s="5"/>
      <c r="AI441" s="5"/>
      <c r="AJ441" s="5"/>
      <c r="AK441" s="5"/>
      <c r="AL441" s="5"/>
      <c r="AM441" s="5"/>
      <c r="AN441" s="5"/>
      <c r="AO441" s="5">
        <v>380</v>
      </c>
      <c r="AP441" s="5"/>
      <c r="AQ441" s="5"/>
      <c r="AR441" s="5"/>
      <c r="AS441" s="5"/>
      <c r="AT441" s="5"/>
      <c r="AU441" s="5"/>
      <c r="AV441" s="5"/>
      <c r="AW441" s="5"/>
      <c r="AX441" s="5"/>
    </row>
    <row r="442" spans="1:50" ht="157.5">
      <c r="A442" s="20" t="s">
        <v>680</v>
      </c>
      <c r="B442" s="11" t="s">
        <v>679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0" t="s">
        <v>224</v>
      </c>
      <c r="R442" s="11" t="s">
        <v>46</v>
      </c>
      <c r="S442" s="11" t="s">
        <v>232</v>
      </c>
      <c r="T442" s="12">
        <v>380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3">
        <v>327.10000000000002</v>
      </c>
      <c r="AE442" s="5">
        <v>380</v>
      </c>
      <c r="AF442" s="5"/>
      <c r="AG442" s="5"/>
      <c r="AH442" s="5"/>
      <c r="AI442" s="5"/>
      <c r="AJ442" s="5"/>
      <c r="AK442" s="5"/>
      <c r="AL442" s="5"/>
      <c r="AM442" s="5"/>
      <c r="AN442" s="5"/>
      <c r="AO442" s="5">
        <v>380</v>
      </c>
      <c r="AP442" s="5"/>
      <c r="AQ442" s="5"/>
      <c r="AR442" s="5"/>
      <c r="AS442" s="5"/>
      <c r="AT442" s="5"/>
      <c r="AU442" s="5"/>
      <c r="AV442" s="5"/>
      <c r="AW442" s="5"/>
      <c r="AX442" s="5"/>
    </row>
    <row r="443" spans="1:50" ht="47.25">
      <c r="A443" s="19" t="s">
        <v>681</v>
      </c>
      <c r="B443" s="11" t="s">
        <v>682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0"/>
      <c r="R443" s="11"/>
      <c r="S443" s="11"/>
      <c r="T443" s="12">
        <v>58369.8</v>
      </c>
      <c r="U443" s="12"/>
      <c r="V443" s="12"/>
      <c r="W443" s="12"/>
      <c r="X443" s="12"/>
      <c r="Y443" s="12">
        <v>-789.4</v>
      </c>
      <c r="Z443" s="12"/>
      <c r="AA443" s="12"/>
      <c r="AB443" s="12"/>
      <c r="AC443" s="12"/>
      <c r="AD443" s="13">
        <f>AD444+AD454</f>
        <v>57517.200000000004</v>
      </c>
      <c r="AE443" s="5">
        <v>43451.4</v>
      </c>
      <c r="AF443" s="5"/>
      <c r="AG443" s="5"/>
      <c r="AH443" s="5"/>
      <c r="AI443" s="5"/>
      <c r="AJ443" s="5"/>
      <c r="AK443" s="5"/>
      <c r="AL443" s="5"/>
      <c r="AM443" s="5"/>
      <c r="AN443" s="5"/>
      <c r="AO443" s="5">
        <v>42504.9</v>
      </c>
      <c r="AP443" s="5"/>
      <c r="AQ443" s="5"/>
      <c r="AR443" s="5"/>
      <c r="AS443" s="5"/>
      <c r="AT443" s="5"/>
      <c r="AU443" s="5"/>
      <c r="AV443" s="5"/>
      <c r="AW443" s="5"/>
      <c r="AX443" s="5"/>
    </row>
    <row r="444" spans="1:50" ht="47.25">
      <c r="A444" s="19" t="s">
        <v>683</v>
      </c>
      <c r="B444" s="11" t="s">
        <v>684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0"/>
      <c r="R444" s="11"/>
      <c r="S444" s="11"/>
      <c r="T444" s="12">
        <v>9742</v>
      </c>
      <c r="U444" s="12"/>
      <c r="V444" s="12"/>
      <c r="W444" s="12"/>
      <c r="X444" s="12"/>
      <c r="Y444" s="12">
        <v>-789.4</v>
      </c>
      <c r="Z444" s="12"/>
      <c r="AA444" s="12"/>
      <c r="AB444" s="12"/>
      <c r="AC444" s="12"/>
      <c r="AD444" s="13">
        <f>AD445+AD447+AD449+AD451</f>
        <v>8889.4</v>
      </c>
      <c r="AE444" s="5">
        <v>9515</v>
      </c>
      <c r="AF444" s="5"/>
      <c r="AG444" s="5"/>
      <c r="AH444" s="5"/>
      <c r="AI444" s="5"/>
      <c r="AJ444" s="5"/>
      <c r="AK444" s="5"/>
      <c r="AL444" s="5"/>
      <c r="AM444" s="5"/>
      <c r="AN444" s="5"/>
      <c r="AO444" s="5">
        <v>9514.7999999999993</v>
      </c>
      <c r="AP444" s="5"/>
      <c r="AQ444" s="5"/>
      <c r="AR444" s="5"/>
      <c r="AS444" s="5"/>
      <c r="AT444" s="5"/>
      <c r="AU444" s="5"/>
      <c r="AV444" s="5"/>
      <c r="AW444" s="5"/>
      <c r="AX444" s="5"/>
    </row>
    <row r="445" spans="1:50" ht="110.25">
      <c r="A445" s="20" t="s">
        <v>685</v>
      </c>
      <c r="B445" s="11" t="s">
        <v>686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0"/>
      <c r="R445" s="11"/>
      <c r="S445" s="11"/>
      <c r="T445" s="12">
        <v>7680.8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3">
        <f>AD446</f>
        <v>7632.3</v>
      </c>
      <c r="AE445" s="5">
        <v>7680.2</v>
      </c>
      <c r="AF445" s="5"/>
      <c r="AG445" s="5"/>
      <c r="AH445" s="5"/>
      <c r="AI445" s="5"/>
      <c r="AJ445" s="5"/>
      <c r="AK445" s="5"/>
      <c r="AL445" s="5"/>
      <c r="AM445" s="5"/>
      <c r="AN445" s="5"/>
      <c r="AO445" s="5">
        <v>7680.2</v>
      </c>
      <c r="AP445" s="5"/>
      <c r="AQ445" s="5"/>
      <c r="AR445" s="5"/>
      <c r="AS445" s="5"/>
      <c r="AT445" s="5"/>
      <c r="AU445" s="5"/>
      <c r="AV445" s="5"/>
      <c r="AW445" s="5"/>
      <c r="AX445" s="5"/>
    </row>
    <row r="446" spans="1:50" ht="126">
      <c r="A446" s="20" t="s">
        <v>687</v>
      </c>
      <c r="B446" s="11" t="s">
        <v>686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0" t="s">
        <v>116</v>
      </c>
      <c r="R446" s="11" t="s">
        <v>46</v>
      </c>
      <c r="S446" s="11" t="s">
        <v>170</v>
      </c>
      <c r="T446" s="12">
        <v>7680.8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3">
        <v>7632.3</v>
      </c>
      <c r="AE446" s="5">
        <v>7680.2</v>
      </c>
      <c r="AF446" s="5"/>
      <c r="AG446" s="5"/>
      <c r="AH446" s="5"/>
      <c r="AI446" s="5"/>
      <c r="AJ446" s="5"/>
      <c r="AK446" s="5"/>
      <c r="AL446" s="5"/>
      <c r="AM446" s="5"/>
      <c r="AN446" s="5"/>
      <c r="AO446" s="5">
        <v>7680.2</v>
      </c>
      <c r="AP446" s="5"/>
      <c r="AQ446" s="5"/>
      <c r="AR446" s="5"/>
      <c r="AS446" s="5"/>
      <c r="AT446" s="5"/>
      <c r="AU446" s="5"/>
      <c r="AV446" s="5"/>
      <c r="AW446" s="5"/>
      <c r="AX446" s="5"/>
    </row>
    <row r="447" spans="1:50" ht="110.25">
      <c r="A447" s="20" t="s">
        <v>688</v>
      </c>
      <c r="B447" s="11" t="s">
        <v>689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0"/>
      <c r="R447" s="11"/>
      <c r="S447" s="11"/>
      <c r="T447" s="12">
        <v>787.5</v>
      </c>
      <c r="U447" s="12"/>
      <c r="V447" s="12"/>
      <c r="W447" s="12"/>
      <c r="X447" s="12"/>
      <c r="Y447" s="12">
        <v>273.2</v>
      </c>
      <c r="Z447" s="12"/>
      <c r="AA447" s="12"/>
      <c r="AB447" s="12"/>
      <c r="AC447" s="12"/>
      <c r="AD447" s="13">
        <f>AD448</f>
        <v>1047</v>
      </c>
      <c r="AE447" s="5">
        <v>785.5</v>
      </c>
      <c r="AF447" s="5"/>
      <c r="AG447" s="5"/>
      <c r="AH447" s="5"/>
      <c r="AI447" s="5"/>
      <c r="AJ447" s="5"/>
      <c r="AK447" s="5"/>
      <c r="AL447" s="5"/>
      <c r="AM447" s="5"/>
      <c r="AN447" s="5"/>
      <c r="AO447" s="5">
        <v>787.5</v>
      </c>
      <c r="AP447" s="5"/>
      <c r="AQ447" s="5"/>
      <c r="AR447" s="5"/>
      <c r="AS447" s="5"/>
      <c r="AT447" s="5"/>
      <c r="AU447" s="5"/>
      <c r="AV447" s="5"/>
      <c r="AW447" s="5"/>
      <c r="AX447" s="5"/>
    </row>
    <row r="448" spans="1:50" ht="141.75">
      <c r="A448" s="20" t="s">
        <v>690</v>
      </c>
      <c r="B448" s="11" t="s">
        <v>689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0" t="s">
        <v>123</v>
      </c>
      <c r="R448" s="11" t="s">
        <v>46</v>
      </c>
      <c r="S448" s="11" t="s">
        <v>170</v>
      </c>
      <c r="T448" s="12">
        <v>785.5</v>
      </c>
      <c r="U448" s="12"/>
      <c r="V448" s="12"/>
      <c r="W448" s="12"/>
      <c r="X448" s="12"/>
      <c r="Y448" s="12">
        <v>275.2</v>
      </c>
      <c r="Z448" s="12"/>
      <c r="AA448" s="12"/>
      <c r="AB448" s="12"/>
      <c r="AC448" s="12"/>
      <c r="AD448" s="13">
        <v>1047</v>
      </c>
      <c r="AE448" s="5">
        <v>783.5</v>
      </c>
      <c r="AF448" s="5"/>
      <c r="AG448" s="5"/>
      <c r="AH448" s="5"/>
      <c r="AI448" s="5"/>
      <c r="AJ448" s="5"/>
      <c r="AK448" s="5"/>
      <c r="AL448" s="5"/>
      <c r="AM448" s="5"/>
      <c r="AN448" s="5"/>
      <c r="AO448" s="5">
        <v>785.5</v>
      </c>
      <c r="AP448" s="5"/>
      <c r="AQ448" s="5"/>
      <c r="AR448" s="5"/>
      <c r="AS448" s="5"/>
      <c r="AT448" s="5"/>
      <c r="AU448" s="5"/>
      <c r="AV448" s="5"/>
      <c r="AW448" s="5"/>
      <c r="AX448" s="5"/>
    </row>
    <row r="449" spans="1:50" ht="110.25">
      <c r="A449" s="20" t="s">
        <v>691</v>
      </c>
      <c r="B449" s="11" t="s">
        <v>692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0"/>
      <c r="R449" s="11"/>
      <c r="S449" s="11"/>
      <c r="T449" s="12">
        <v>43.1</v>
      </c>
      <c r="U449" s="12"/>
      <c r="V449" s="12"/>
      <c r="W449" s="12"/>
      <c r="X449" s="12"/>
      <c r="Y449" s="12">
        <v>-2</v>
      </c>
      <c r="Z449" s="12"/>
      <c r="AA449" s="12"/>
      <c r="AB449" s="12"/>
      <c r="AC449" s="12"/>
      <c r="AD449" s="13">
        <f>AD450</f>
        <v>40.6</v>
      </c>
      <c r="AE449" s="5">
        <v>45.8</v>
      </c>
      <c r="AF449" s="5"/>
      <c r="AG449" s="5"/>
      <c r="AH449" s="5"/>
      <c r="AI449" s="5"/>
      <c r="AJ449" s="5"/>
      <c r="AK449" s="5"/>
      <c r="AL449" s="5"/>
      <c r="AM449" s="5"/>
      <c r="AN449" s="5"/>
      <c r="AO449" s="5">
        <v>43.6</v>
      </c>
      <c r="AP449" s="5"/>
      <c r="AQ449" s="5"/>
      <c r="AR449" s="5"/>
      <c r="AS449" s="5"/>
      <c r="AT449" s="5"/>
      <c r="AU449" s="5"/>
      <c r="AV449" s="5"/>
      <c r="AW449" s="5"/>
      <c r="AX449" s="5"/>
    </row>
    <row r="450" spans="1:50" ht="126">
      <c r="A450" s="20" t="s">
        <v>693</v>
      </c>
      <c r="B450" s="11" t="s">
        <v>692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0" t="s">
        <v>123</v>
      </c>
      <c r="R450" s="11" t="s">
        <v>46</v>
      </c>
      <c r="S450" s="11" t="s">
        <v>170</v>
      </c>
      <c r="T450" s="12">
        <v>43.1</v>
      </c>
      <c r="U450" s="12"/>
      <c r="V450" s="12"/>
      <c r="W450" s="12"/>
      <c r="X450" s="12"/>
      <c r="Y450" s="12">
        <v>-2</v>
      </c>
      <c r="Z450" s="12"/>
      <c r="AA450" s="12"/>
      <c r="AB450" s="12"/>
      <c r="AC450" s="12"/>
      <c r="AD450" s="13">
        <v>40.6</v>
      </c>
      <c r="AE450" s="5">
        <v>45.8</v>
      </c>
      <c r="AF450" s="5"/>
      <c r="AG450" s="5"/>
      <c r="AH450" s="5"/>
      <c r="AI450" s="5"/>
      <c r="AJ450" s="5"/>
      <c r="AK450" s="5"/>
      <c r="AL450" s="5"/>
      <c r="AM450" s="5"/>
      <c r="AN450" s="5"/>
      <c r="AO450" s="5">
        <v>43.6</v>
      </c>
      <c r="AP450" s="5"/>
      <c r="AQ450" s="5"/>
      <c r="AR450" s="5"/>
      <c r="AS450" s="5"/>
      <c r="AT450" s="5"/>
      <c r="AU450" s="5"/>
      <c r="AV450" s="5"/>
      <c r="AW450" s="5"/>
      <c r="AX450" s="5"/>
    </row>
    <row r="451" spans="1:50" ht="94.5">
      <c r="A451" s="19" t="s">
        <v>694</v>
      </c>
      <c r="B451" s="11" t="s">
        <v>695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0"/>
      <c r="R451" s="11"/>
      <c r="S451" s="11"/>
      <c r="T451" s="12">
        <v>230.6</v>
      </c>
      <c r="U451" s="12"/>
      <c r="V451" s="12"/>
      <c r="W451" s="12"/>
      <c r="X451" s="12"/>
      <c r="Y451" s="12">
        <v>-60.6</v>
      </c>
      <c r="Z451" s="12"/>
      <c r="AA451" s="12"/>
      <c r="AB451" s="12"/>
      <c r="AC451" s="12"/>
      <c r="AD451" s="13">
        <f>AD452+AD453</f>
        <v>169.5</v>
      </c>
      <c r="AE451" s="5">
        <v>3.5</v>
      </c>
      <c r="AF451" s="5"/>
      <c r="AG451" s="5"/>
      <c r="AH451" s="5"/>
      <c r="AI451" s="5"/>
      <c r="AJ451" s="5"/>
      <c r="AK451" s="5"/>
      <c r="AL451" s="5"/>
      <c r="AM451" s="5"/>
      <c r="AN451" s="5"/>
      <c r="AO451" s="5">
        <v>3.5</v>
      </c>
      <c r="AP451" s="5"/>
      <c r="AQ451" s="5"/>
      <c r="AR451" s="5"/>
      <c r="AS451" s="5"/>
      <c r="AT451" s="5"/>
      <c r="AU451" s="5"/>
      <c r="AV451" s="5"/>
      <c r="AW451" s="5"/>
      <c r="AX451" s="5"/>
    </row>
    <row r="452" spans="1:50" ht="110.25">
      <c r="A452" s="20" t="s">
        <v>696</v>
      </c>
      <c r="B452" s="11" t="s">
        <v>695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0" t="s">
        <v>116</v>
      </c>
      <c r="R452" s="11" t="s">
        <v>46</v>
      </c>
      <c r="S452" s="11" t="s">
        <v>232</v>
      </c>
      <c r="T452" s="12">
        <v>227.1</v>
      </c>
      <c r="U452" s="12"/>
      <c r="V452" s="12"/>
      <c r="W452" s="12"/>
      <c r="X452" s="12"/>
      <c r="Y452" s="12">
        <v>-58.9</v>
      </c>
      <c r="Z452" s="12"/>
      <c r="AA452" s="12"/>
      <c r="AB452" s="12"/>
      <c r="AC452" s="12"/>
      <c r="AD452" s="13">
        <v>168.1</v>
      </c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</row>
    <row r="453" spans="1:50" ht="110.25">
      <c r="A453" s="20" t="s">
        <v>697</v>
      </c>
      <c r="B453" s="11" t="s">
        <v>695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0" t="s">
        <v>133</v>
      </c>
      <c r="R453" s="11" t="s">
        <v>46</v>
      </c>
      <c r="S453" s="11" t="s">
        <v>170</v>
      </c>
      <c r="T453" s="12">
        <v>3.5</v>
      </c>
      <c r="U453" s="12"/>
      <c r="V453" s="12"/>
      <c r="W453" s="12"/>
      <c r="X453" s="12"/>
      <c r="Y453" s="12">
        <v>-1.7</v>
      </c>
      <c r="Z453" s="12"/>
      <c r="AA453" s="12"/>
      <c r="AB453" s="12"/>
      <c r="AC453" s="12"/>
      <c r="AD453" s="13">
        <v>1.4</v>
      </c>
      <c r="AE453" s="5">
        <v>3.5</v>
      </c>
      <c r="AF453" s="5"/>
      <c r="AG453" s="5"/>
      <c r="AH453" s="5"/>
      <c r="AI453" s="5"/>
      <c r="AJ453" s="5"/>
      <c r="AK453" s="5"/>
      <c r="AL453" s="5"/>
      <c r="AM453" s="5"/>
      <c r="AN453" s="5"/>
      <c r="AO453" s="5">
        <v>3.5</v>
      </c>
      <c r="AP453" s="5"/>
      <c r="AQ453" s="5"/>
      <c r="AR453" s="5"/>
      <c r="AS453" s="5"/>
      <c r="AT453" s="5"/>
      <c r="AU453" s="5"/>
      <c r="AV453" s="5"/>
      <c r="AW453" s="5"/>
      <c r="AX453" s="5"/>
    </row>
    <row r="454" spans="1:50" ht="47.25">
      <c r="A454" s="19" t="s">
        <v>698</v>
      </c>
      <c r="B454" s="11" t="s">
        <v>699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0"/>
      <c r="R454" s="11"/>
      <c r="S454" s="11"/>
      <c r="T454" s="12">
        <v>48627.8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3">
        <f>AD455</f>
        <v>48627.8</v>
      </c>
      <c r="AE454" s="5">
        <v>33936.400000000001</v>
      </c>
      <c r="AF454" s="5"/>
      <c r="AG454" s="5"/>
      <c r="AH454" s="5"/>
      <c r="AI454" s="5"/>
      <c r="AJ454" s="5"/>
      <c r="AK454" s="5"/>
      <c r="AL454" s="5"/>
      <c r="AM454" s="5"/>
      <c r="AN454" s="5"/>
      <c r="AO454" s="5">
        <v>32990.1</v>
      </c>
      <c r="AP454" s="5"/>
      <c r="AQ454" s="5"/>
      <c r="AR454" s="5"/>
      <c r="AS454" s="5"/>
      <c r="AT454" s="5"/>
      <c r="AU454" s="5"/>
      <c r="AV454" s="5"/>
      <c r="AW454" s="5"/>
      <c r="AX454" s="5"/>
    </row>
    <row r="455" spans="1:50" ht="157.5">
      <c r="A455" s="20" t="s">
        <v>700</v>
      </c>
      <c r="B455" s="11" t="s">
        <v>701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0"/>
      <c r="R455" s="11"/>
      <c r="S455" s="11"/>
      <c r="T455" s="12">
        <v>48627.8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3">
        <f>AD456</f>
        <v>48627.8</v>
      </c>
      <c r="AE455" s="5">
        <v>33936.400000000001</v>
      </c>
      <c r="AF455" s="5"/>
      <c r="AG455" s="5"/>
      <c r="AH455" s="5"/>
      <c r="AI455" s="5"/>
      <c r="AJ455" s="5"/>
      <c r="AK455" s="5"/>
      <c r="AL455" s="5"/>
      <c r="AM455" s="5"/>
      <c r="AN455" s="5"/>
      <c r="AO455" s="5">
        <v>32990.1</v>
      </c>
      <c r="AP455" s="5"/>
      <c r="AQ455" s="5"/>
      <c r="AR455" s="5"/>
      <c r="AS455" s="5"/>
      <c r="AT455" s="5"/>
      <c r="AU455" s="5"/>
      <c r="AV455" s="5"/>
      <c r="AW455" s="5"/>
      <c r="AX455" s="5"/>
    </row>
    <row r="456" spans="1:50" ht="157.5">
      <c r="A456" s="20" t="s">
        <v>702</v>
      </c>
      <c r="B456" s="11" t="s">
        <v>701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0" t="s">
        <v>703</v>
      </c>
      <c r="R456" s="11" t="s">
        <v>704</v>
      </c>
      <c r="S456" s="11" t="s">
        <v>46</v>
      </c>
      <c r="T456" s="12">
        <v>48627.8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3">
        <v>48627.8</v>
      </c>
      <c r="AE456" s="5">
        <v>33936.400000000001</v>
      </c>
      <c r="AF456" s="5"/>
      <c r="AG456" s="5"/>
      <c r="AH456" s="5"/>
      <c r="AI456" s="5"/>
      <c r="AJ456" s="5"/>
      <c r="AK456" s="5"/>
      <c r="AL456" s="5"/>
      <c r="AM456" s="5"/>
      <c r="AN456" s="5"/>
      <c r="AO456" s="5">
        <v>32990.1</v>
      </c>
      <c r="AP456" s="5"/>
      <c r="AQ456" s="5"/>
      <c r="AR456" s="5"/>
      <c r="AS456" s="5"/>
      <c r="AT456" s="5"/>
      <c r="AU456" s="5"/>
      <c r="AV456" s="5"/>
      <c r="AW456" s="5"/>
      <c r="AX456" s="5"/>
    </row>
    <row r="457" spans="1:50" ht="47.25">
      <c r="A457" s="19" t="s">
        <v>705</v>
      </c>
      <c r="B457" s="11" t="s">
        <v>706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0"/>
      <c r="R457" s="11"/>
      <c r="S457" s="11"/>
      <c r="T457" s="12"/>
      <c r="U457" s="12"/>
      <c r="V457" s="12"/>
      <c r="W457" s="12"/>
      <c r="X457" s="12"/>
      <c r="Y457" s="12">
        <v>12074.6</v>
      </c>
      <c r="Z457" s="12">
        <v>11833.1</v>
      </c>
      <c r="AA457" s="12">
        <v>241.5</v>
      </c>
      <c r="AB457" s="12"/>
      <c r="AC457" s="12"/>
      <c r="AD457" s="13">
        <f>AD458</f>
        <v>12074.5</v>
      </c>
      <c r="AE457" s="5">
        <v>15000</v>
      </c>
      <c r="AF457" s="5">
        <v>14700</v>
      </c>
      <c r="AG457" s="5">
        <v>300</v>
      </c>
      <c r="AH457" s="5"/>
      <c r="AI457" s="5"/>
      <c r="AJ457" s="5">
        <v>-2925.4</v>
      </c>
      <c r="AK457" s="5">
        <v>-2866.9</v>
      </c>
      <c r="AL457" s="5">
        <v>-58.5</v>
      </c>
      <c r="AM457" s="5"/>
      <c r="AN457" s="5"/>
      <c r="AO457" s="5">
        <v>14985.7</v>
      </c>
      <c r="AP457" s="5">
        <v>14686</v>
      </c>
      <c r="AQ457" s="5">
        <v>299.7</v>
      </c>
      <c r="AR457" s="5"/>
      <c r="AS457" s="5"/>
      <c r="AT457" s="5"/>
      <c r="AU457" s="5"/>
      <c r="AV457" s="5"/>
      <c r="AW457" s="5"/>
      <c r="AX457" s="5"/>
    </row>
    <row r="458" spans="1:50" ht="31.5">
      <c r="A458" s="19" t="s">
        <v>707</v>
      </c>
      <c r="B458" s="11" t="s">
        <v>708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0"/>
      <c r="R458" s="11"/>
      <c r="S458" s="11"/>
      <c r="T458" s="12"/>
      <c r="U458" s="12"/>
      <c r="V458" s="12"/>
      <c r="W458" s="12"/>
      <c r="X458" s="12"/>
      <c r="Y458" s="12">
        <v>12074.6</v>
      </c>
      <c r="Z458" s="12">
        <v>11833.1</v>
      </c>
      <c r="AA458" s="12">
        <v>241.5</v>
      </c>
      <c r="AB458" s="12"/>
      <c r="AC458" s="12"/>
      <c r="AD458" s="13">
        <f>AD459</f>
        <v>12074.5</v>
      </c>
      <c r="AE458" s="5">
        <v>15000</v>
      </c>
      <c r="AF458" s="5">
        <v>14700</v>
      </c>
      <c r="AG458" s="5">
        <v>300</v>
      </c>
      <c r="AH458" s="5"/>
      <c r="AI458" s="5"/>
      <c r="AJ458" s="5">
        <v>-2925.4</v>
      </c>
      <c r="AK458" s="5">
        <v>-2866.9</v>
      </c>
      <c r="AL458" s="5">
        <v>-58.5</v>
      </c>
      <c r="AM458" s="5"/>
      <c r="AN458" s="5"/>
      <c r="AO458" s="5">
        <v>14985.7</v>
      </c>
      <c r="AP458" s="5">
        <v>14686</v>
      </c>
      <c r="AQ458" s="5">
        <v>299.7</v>
      </c>
      <c r="AR458" s="5"/>
      <c r="AS458" s="5"/>
      <c r="AT458" s="5"/>
      <c r="AU458" s="5"/>
      <c r="AV458" s="5"/>
      <c r="AW458" s="5"/>
      <c r="AX458" s="5"/>
    </row>
    <row r="459" spans="1:50" ht="47.25">
      <c r="A459" s="19" t="s">
        <v>709</v>
      </c>
      <c r="B459" s="11" t="s">
        <v>710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0"/>
      <c r="R459" s="11"/>
      <c r="S459" s="11"/>
      <c r="T459" s="12"/>
      <c r="U459" s="12"/>
      <c r="V459" s="12"/>
      <c r="W459" s="12"/>
      <c r="X459" s="12"/>
      <c r="Y459" s="12">
        <v>12074.6</v>
      </c>
      <c r="Z459" s="12">
        <v>11833.1</v>
      </c>
      <c r="AA459" s="12">
        <v>241.5</v>
      </c>
      <c r="AB459" s="12"/>
      <c r="AC459" s="12"/>
      <c r="AD459" s="13">
        <f>AD460</f>
        <v>12074.5</v>
      </c>
      <c r="AE459" s="5">
        <v>15000</v>
      </c>
      <c r="AF459" s="5">
        <v>14700</v>
      </c>
      <c r="AG459" s="5">
        <v>300</v>
      </c>
      <c r="AH459" s="5"/>
      <c r="AI459" s="5"/>
      <c r="AJ459" s="5">
        <v>-2925.4</v>
      </c>
      <c r="AK459" s="5">
        <v>-2866.9</v>
      </c>
      <c r="AL459" s="5">
        <v>-58.5</v>
      </c>
      <c r="AM459" s="5"/>
      <c r="AN459" s="5"/>
      <c r="AO459" s="5">
        <v>14985.7</v>
      </c>
      <c r="AP459" s="5">
        <v>14686</v>
      </c>
      <c r="AQ459" s="5">
        <v>299.7</v>
      </c>
      <c r="AR459" s="5"/>
      <c r="AS459" s="5"/>
      <c r="AT459" s="5"/>
      <c r="AU459" s="5"/>
      <c r="AV459" s="5"/>
      <c r="AW459" s="5"/>
      <c r="AX459" s="5"/>
    </row>
    <row r="460" spans="1:50" ht="141.75">
      <c r="A460" s="20" t="s">
        <v>711</v>
      </c>
      <c r="B460" s="11" t="s">
        <v>712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0"/>
      <c r="R460" s="11"/>
      <c r="S460" s="11"/>
      <c r="T460" s="12"/>
      <c r="U460" s="12"/>
      <c r="V460" s="12"/>
      <c r="W460" s="12"/>
      <c r="X460" s="12"/>
      <c r="Y460" s="12">
        <v>12074.6</v>
      </c>
      <c r="Z460" s="12">
        <v>11833.1</v>
      </c>
      <c r="AA460" s="12">
        <v>241.5</v>
      </c>
      <c r="AB460" s="12"/>
      <c r="AC460" s="12"/>
      <c r="AD460" s="13">
        <f>AD461</f>
        <v>12074.5</v>
      </c>
      <c r="AE460" s="5">
        <v>15000</v>
      </c>
      <c r="AF460" s="5">
        <v>14700</v>
      </c>
      <c r="AG460" s="5">
        <v>300</v>
      </c>
      <c r="AH460" s="5"/>
      <c r="AI460" s="5"/>
      <c r="AJ460" s="5">
        <v>-2925.4</v>
      </c>
      <c r="AK460" s="5">
        <v>-2866.9</v>
      </c>
      <c r="AL460" s="5">
        <v>-58.5</v>
      </c>
      <c r="AM460" s="5"/>
      <c r="AN460" s="5"/>
      <c r="AO460" s="5">
        <v>14985.7</v>
      </c>
      <c r="AP460" s="5">
        <v>14686</v>
      </c>
      <c r="AQ460" s="5">
        <v>299.7</v>
      </c>
      <c r="AR460" s="5"/>
      <c r="AS460" s="5"/>
      <c r="AT460" s="5"/>
      <c r="AU460" s="5"/>
      <c r="AV460" s="5"/>
      <c r="AW460" s="5"/>
      <c r="AX460" s="5"/>
    </row>
    <row r="461" spans="1:50" ht="157.5">
      <c r="A461" s="20" t="s">
        <v>713</v>
      </c>
      <c r="B461" s="11" t="s">
        <v>712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0" t="s">
        <v>437</v>
      </c>
      <c r="R461" s="11" t="s">
        <v>129</v>
      </c>
      <c r="S461" s="11" t="s">
        <v>83</v>
      </c>
      <c r="T461" s="12"/>
      <c r="U461" s="12"/>
      <c r="V461" s="12"/>
      <c r="W461" s="12"/>
      <c r="X461" s="12"/>
      <c r="Y461" s="12">
        <v>12074.6</v>
      </c>
      <c r="Z461" s="12">
        <v>11833.1</v>
      </c>
      <c r="AA461" s="12">
        <v>241.5</v>
      </c>
      <c r="AB461" s="12"/>
      <c r="AC461" s="12"/>
      <c r="AD461" s="13">
        <v>12074.5</v>
      </c>
      <c r="AE461" s="5">
        <v>15000</v>
      </c>
      <c r="AF461" s="5">
        <v>14700</v>
      </c>
      <c r="AG461" s="5">
        <v>300</v>
      </c>
      <c r="AH461" s="5"/>
      <c r="AI461" s="5"/>
      <c r="AJ461" s="5">
        <v>-2925.4</v>
      </c>
      <c r="AK461" s="5">
        <v>-2866.9</v>
      </c>
      <c r="AL461" s="5">
        <v>-58.5</v>
      </c>
      <c r="AM461" s="5"/>
      <c r="AN461" s="5"/>
      <c r="AO461" s="5">
        <v>14985.7</v>
      </c>
      <c r="AP461" s="5">
        <v>14686</v>
      </c>
      <c r="AQ461" s="5">
        <v>299.7</v>
      </c>
      <c r="AR461" s="5"/>
      <c r="AS461" s="5"/>
      <c r="AT461" s="5"/>
      <c r="AU461" s="5"/>
      <c r="AV461" s="5"/>
      <c r="AW461" s="5"/>
      <c r="AX461" s="5"/>
    </row>
    <row r="462" spans="1:50" ht="31.5">
      <c r="A462" s="19" t="s">
        <v>714</v>
      </c>
      <c r="B462" s="11" t="s">
        <v>715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0"/>
      <c r="R462" s="11"/>
      <c r="S462" s="11"/>
      <c r="T462" s="12">
        <v>486</v>
      </c>
      <c r="U462" s="12"/>
      <c r="V462" s="12"/>
      <c r="W462" s="12"/>
      <c r="X462" s="12"/>
      <c r="Y462" s="12">
        <v>-386</v>
      </c>
      <c r="Z462" s="12"/>
      <c r="AA462" s="12"/>
      <c r="AB462" s="12"/>
      <c r="AC462" s="12"/>
      <c r="AD462" s="13">
        <f>AD463</f>
        <v>100</v>
      </c>
      <c r="AE462" s="5">
        <v>403.7</v>
      </c>
      <c r="AF462" s="5"/>
      <c r="AG462" s="5"/>
      <c r="AH462" s="5"/>
      <c r="AI462" s="5"/>
      <c r="AJ462" s="5"/>
      <c r="AK462" s="5"/>
      <c r="AL462" s="5"/>
      <c r="AM462" s="5"/>
      <c r="AN462" s="5"/>
      <c r="AO462" s="5">
        <v>403.7</v>
      </c>
      <c r="AP462" s="5"/>
      <c r="AQ462" s="5"/>
      <c r="AR462" s="5"/>
      <c r="AS462" s="5"/>
      <c r="AT462" s="5"/>
      <c r="AU462" s="5"/>
      <c r="AV462" s="5"/>
      <c r="AW462" s="5"/>
      <c r="AX462" s="5"/>
    </row>
    <row r="463" spans="1:50" ht="63">
      <c r="A463" s="19" t="s">
        <v>716</v>
      </c>
      <c r="B463" s="11" t="s">
        <v>717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0"/>
      <c r="R463" s="11"/>
      <c r="S463" s="11"/>
      <c r="T463" s="12">
        <v>403.7</v>
      </c>
      <c r="U463" s="12"/>
      <c r="V463" s="12"/>
      <c r="W463" s="12"/>
      <c r="X463" s="12"/>
      <c r="Y463" s="12">
        <v>-403.7</v>
      </c>
      <c r="Z463" s="12"/>
      <c r="AA463" s="12"/>
      <c r="AB463" s="12"/>
      <c r="AC463" s="12"/>
      <c r="AD463" s="13">
        <f>AD464</f>
        <v>100</v>
      </c>
      <c r="AE463" s="5">
        <v>403.7</v>
      </c>
      <c r="AF463" s="5"/>
      <c r="AG463" s="5"/>
      <c r="AH463" s="5"/>
      <c r="AI463" s="5"/>
      <c r="AJ463" s="5"/>
      <c r="AK463" s="5"/>
      <c r="AL463" s="5"/>
      <c r="AM463" s="5"/>
      <c r="AN463" s="5"/>
      <c r="AO463" s="5">
        <v>403.7</v>
      </c>
      <c r="AP463" s="5"/>
      <c r="AQ463" s="5"/>
      <c r="AR463" s="5"/>
      <c r="AS463" s="5"/>
      <c r="AT463" s="5"/>
      <c r="AU463" s="5"/>
      <c r="AV463" s="5"/>
      <c r="AW463" s="5"/>
      <c r="AX463" s="5"/>
    </row>
    <row r="464" spans="1:50" ht="31.5">
      <c r="A464" s="19" t="s">
        <v>718</v>
      </c>
      <c r="B464" s="11" t="s">
        <v>719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0"/>
      <c r="R464" s="11"/>
      <c r="S464" s="11"/>
      <c r="T464" s="12">
        <v>82.3</v>
      </c>
      <c r="U464" s="12"/>
      <c r="V464" s="12"/>
      <c r="W464" s="12"/>
      <c r="X464" s="12"/>
      <c r="Y464" s="12">
        <v>17.7</v>
      </c>
      <c r="Z464" s="12"/>
      <c r="AA464" s="12"/>
      <c r="AB464" s="12"/>
      <c r="AC464" s="12"/>
      <c r="AD464" s="13">
        <f>AD465</f>
        <v>100</v>
      </c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</row>
    <row r="465" spans="1:50" ht="78.75">
      <c r="A465" s="19" t="s">
        <v>720</v>
      </c>
      <c r="B465" s="11" t="s">
        <v>721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0"/>
      <c r="R465" s="11"/>
      <c r="S465" s="11"/>
      <c r="T465" s="12">
        <v>82.3</v>
      </c>
      <c r="U465" s="12"/>
      <c r="V465" s="12"/>
      <c r="W465" s="12"/>
      <c r="X465" s="12"/>
      <c r="Y465" s="12">
        <v>17.7</v>
      </c>
      <c r="Z465" s="12"/>
      <c r="AA465" s="12"/>
      <c r="AB465" s="12"/>
      <c r="AC465" s="12"/>
      <c r="AD465" s="13">
        <f>AD466</f>
        <v>100</v>
      </c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</row>
    <row r="466" spans="1:50" ht="94.5">
      <c r="A466" s="20" t="s">
        <v>722</v>
      </c>
      <c r="B466" s="11" t="s">
        <v>721</v>
      </c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0" t="s">
        <v>437</v>
      </c>
      <c r="R466" s="11" t="s">
        <v>129</v>
      </c>
      <c r="S466" s="11" t="s">
        <v>31</v>
      </c>
      <c r="T466" s="12">
        <v>82.3</v>
      </c>
      <c r="U466" s="12"/>
      <c r="V466" s="12"/>
      <c r="W466" s="12"/>
      <c r="X466" s="12"/>
      <c r="Y466" s="12">
        <v>17.7</v>
      </c>
      <c r="Z466" s="12"/>
      <c r="AA466" s="12"/>
      <c r="AB466" s="12"/>
      <c r="AC466" s="12"/>
      <c r="AD466" s="13">
        <v>100</v>
      </c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</row>
    <row r="467" spans="1:50" ht="31.5">
      <c r="A467" s="19" t="s">
        <v>723</v>
      </c>
      <c r="B467" s="11" t="s">
        <v>724</v>
      </c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0"/>
      <c r="R467" s="11"/>
      <c r="S467" s="11"/>
      <c r="T467" s="12">
        <v>2337.6999999999998</v>
      </c>
      <c r="U467" s="12"/>
      <c r="V467" s="12"/>
      <c r="W467" s="12"/>
      <c r="X467" s="12"/>
      <c r="Y467" s="12">
        <v>-4.5999999999999996</v>
      </c>
      <c r="Z467" s="12"/>
      <c r="AA467" s="12"/>
      <c r="AB467" s="12"/>
      <c r="AC467" s="12"/>
      <c r="AD467" s="13">
        <f>AD468</f>
        <v>2333.1</v>
      </c>
      <c r="AE467" s="5">
        <v>2165.1</v>
      </c>
      <c r="AF467" s="5"/>
      <c r="AG467" s="5"/>
      <c r="AH467" s="5"/>
      <c r="AI467" s="5"/>
      <c r="AJ467" s="5"/>
      <c r="AK467" s="5"/>
      <c r="AL467" s="5"/>
      <c r="AM467" s="5"/>
      <c r="AN467" s="5"/>
      <c r="AO467" s="5">
        <v>2166.4</v>
      </c>
      <c r="AP467" s="5"/>
      <c r="AQ467" s="5"/>
      <c r="AR467" s="5"/>
      <c r="AS467" s="5"/>
      <c r="AT467" s="5"/>
      <c r="AU467" s="5"/>
      <c r="AV467" s="5"/>
      <c r="AW467" s="5"/>
      <c r="AX467" s="5"/>
    </row>
    <row r="468" spans="1:50" ht="15.75">
      <c r="A468" s="19" t="s">
        <v>725</v>
      </c>
      <c r="B468" s="11" t="s">
        <v>726</v>
      </c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0"/>
      <c r="R468" s="11"/>
      <c r="S468" s="11"/>
      <c r="T468" s="12">
        <v>2337.6999999999998</v>
      </c>
      <c r="U468" s="12"/>
      <c r="V468" s="12"/>
      <c r="W468" s="12"/>
      <c r="X468" s="12"/>
      <c r="Y468" s="12">
        <v>-4.5999999999999996</v>
      </c>
      <c r="Z468" s="12"/>
      <c r="AA468" s="12"/>
      <c r="AB468" s="12"/>
      <c r="AC468" s="12"/>
      <c r="AD468" s="13">
        <f>AD469+AD471+AD473+AD475</f>
        <v>2333.1</v>
      </c>
      <c r="AE468" s="5">
        <v>2165.1</v>
      </c>
      <c r="AF468" s="5"/>
      <c r="AG468" s="5"/>
      <c r="AH468" s="5"/>
      <c r="AI468" s="5"/>
      <c r="AJ468" s="5"/>
      <c r="AK468" s="5"/>
      <c r="AL468" s="5"/>
      <c r="AM468" s="5"/>
      <c r="AN468" s="5"/>
      <c r="AO468" s="5">
        <v>2166.4</v>
      </c>
      <c r="AP468" s="5"/>
      <c r="AQ468" s="5"/>
      <c r="AR468" s="5"/>
      <c r="AS468" s="5"/>
      <c r="AT468" s="5"/>
      <c r="AU468" s="5"/>
      <c r="AV468" s="5"/>
      <c r="AW468" s="5"/>
      <c r="AX468" s="5"/>
    </row>
    <row r="469" spans="1:50" ht="63">
      <c r="A469" s="19" t="s">
        <v>727</v>
      </c>
      <c r="B469" s="11" t="s">
        <v>728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0"/>
      <c r="R469" s="11"/>
      <c r="S469" s="11"/>
      <c r="T469" s="12">
        <v>1947.2</v>
      </c>
      <c r="U469" s="12"/>
      <c r="V469" s="12"/>
      <c r="W469" s="12"/>
      <c r="X469" s="12"/>
      <c r="Y469" s="12">
        <v>233.9</v>
      </c>
      <c r="Z469" s="12"/>
      <c r="AA469" s="12"/>
      <c r="AB469" s="12"/>
      <c r="AC469" s="12"/>
      <c r="AD469" s="13">
        <f>AD470</f>
        <v>2181.1</v>
      </c>
      <c r="AE469" s="5">
        <v>1947.2</v>
      </c>
      <c r="AF469" s="5"/>
      <c r="AG469" s="5"/>
      <c r="AH469" s="5"/>
      <c r="AI469" s="5"/>
      <c r="AJ469" s="5"/>
      <c r="AK469" s="5"/>
      <c r="AL469" s="5"/>
      <c r="AM469" s="5"/>
      <c r="AN469" s="5"/>
      <c r="AO469" s="5">
        <v>1947.2</v>
      </c>
      <c r="AP469" s="5"/>
      <c r="AQ469" s="5"/>
      <c r="AR469" s="5"/>
      <c r="AS469" s="5"/>
      <c r="AT469" s="5"/>
      <c r="AU469" s="5"/>
      <c r="AV469" s="5"/>
      <c r="AW469" s="5"/>
      <c r="AX469" s="5"/>
    </row>
    <row r="470" spans="1:50" ht="94.5">
      <c r="A470" s="19" t="s">
        <v>729</v>
      </c>
      <c r="B470" s="11" t="s">
        <v>728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0" t="s">
        <v>116</v>
      </c>
      <c r="R470" s="11" t="s">
        <v>46</v>
      </c>
      <c r="S470" s="11" t="s">
        <v>170</v>
      </c>
      <c r="T470" s="12">
        <v>1947.2</v>
      </c>
      <c r="U470" s="12"/>
      <c r="V470" s="12"/>
      <c r="W470" s="12"/>
      <c r="X470" s="12"/>
      <c r="Y470" s="12">
        <v>233.9</v>
      </c>
      <c r="Z470" s="12"/>
      <c r="AA470" s="12"/>
      <c r="AB470" s="12"/>
      <c r="AC470" s="12"/>
      <c r="AD470" s="13">
        <v>2181.1</v>
      </c>
      <c r="AE470" s="5">
        <v>1947.2</v>
      </c>
      <c r="AF470" s="5"/>
      <c r="AG470" s="5"/>
      <c r="AH470" s="5"/>
      <c r="AI470" s="5"/>
      <c r="AJ470" s="5"/>
      <c r="AK470" s="5"/>
      <c r="AL470" s="5"/>
      <c r="AM470" s="5"/>
      <c r="AN470" s="5"/>
      <c r="AO470" s="5">
        <v>1947.2</v>
      </c>
      <c r="AP470" s="5"/>
      <c r="AQ470" s="5"/>
      <c r="AR470" s="5"/>
      <c r="AS470" s="5"/>
      <c r="AT470" s="5"/>
      <c r="AU470" s="5"/>
      <c r="AV470" s="5"/>
      <c r="AW470" s="5"/>
      <c r="AX470" s="5"/>
    </row>
    <row r="471" spans="1:50" ht="78.75">
      <c r="A471" s="19" t="s">
        <v>730</v>
      </c>
      <c r="B471" s="11" t="s">
        <v>731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0"/>
      <c r="R471" s="11"/>
      <c r="S471" s="11"/>
      <c r="T471" s="12">
        <v>193.7</v>
      </c>
      <c r="U471" s="12"/>
      <c r="V471" s="12"/>
      <c r="W471" s="12"/>
      <c r="X471" s="12"/>
      <c r="Y471" s="12">
        <v>-64.2</v>
      </c>
      <c r="Z471" s="12"/>
      <c r="AA471" s="12"/>
      <c r="AB471" s="12"/>
      <c r="AC471" s="12"/>
      <c r="AD471" s="13">
        <f>AD472</f>
        <v>129.5</v>
      </c>
      <c r="AE471" s="5">
        <v>195</v>
      </c>
      <c r="AF471" s="5"/>
      <c r="AG471" s="5"/>
      <c r="AH471" s="5"/>
      <c r="AI471" s="5"/>
      <c r="AJ471" s="5"/>
      <c r="AK471" s="5"/>
      <c r="AL471" s="5"/>
      <c r="AM471" s="5"/>
      <c r="AN471" s="5"/>
      <c r="AO471" s="5">
        <v>196.3</v>
      </c>
      <c r="AP471" s="5"/>
      <c r="AQ471" s="5"/>
      <c r="AR471" s="5"/>
      <c r="AS471" s="5"/>
      <c r="AT471" s="5"/>
      <c r="AU471" s="5"/>
      <c r="AV471" s="5"/>
      <c r="AW471" s="5"/>
      <c r="AX471" s="5"/>
    </row>
    <row r="472" spans="1:50" ht="110.25">
      <c r="A472" s="20" t="s">
        <v>732</v>
      </c>
      <c r="B472" s="11" t="s">
        <v>731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0" t="s">
        <v>123</v>
      </c>
      <c r="R472" s="11" t="s">
        <v>46</v>
      </c>
      <c r="S472" s="11" t="s">
        <v>170</v>
      </c>
      <c r="T472" s="12">
        <v>186</v>
      </c>
      <c r="U472" s="12"/>
      <c r="V472" s="12"/>
      <c r="W472" s="12"/>
      <c r="X472" s="12"/>
      <c r="Y472" s="12">
        <v>-56.5</v>
      </c>
      <c r="Z472" s="12"/>
      <c r="AA472" s="12"/>
      <c r="AB472" s="12"/>
      <c r="AC472" s="12"/>
      <c r="AD472" s="13">
        <v>129.5</v>
      </c>
      <c r="AE472" s="5">
        <v>187.3</v>
      </c>
      <c r="AF472" s="5"/>
      <c r="AG472" s="5"/>
      <c r="AH472" s="5"/>
      <c r="AI472" s="5"/>
      <c r="AJ472" s="5"/>
      <c r="AK472" s="5"/>
      <c r="AL472" s="5"/>
      <c r="AM472" s="5"/>
      <c r="AN472" s="5"/>
      <c r="AO472" s="5">
        <v>188.6</v>
      </c>
      <c r="AP472" s="5"/>
      <c r="AQ472" s="5"/>
      <c r="AR472" s="5"/>
      <c r="AS472" s="5"/>
      <c r="AT472" s="5"/>
      <c r="AU472" s="5"/>
      <c r="AV472" s="5"/>
      <c r="AW472" s="5"/>
      <c r="AX472" s="5"/>
    </row>
    <row r="473" spans="1:50" ht="63">
      <c r="A473" s="19" t="s">
        <v>733</v>
      </c>
      <c r="B473" s="11" t="s">
        <v>734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0"/>
      <c r="R473" s="11"/>
      <c r="S473" s="11"/>
      <c r="T473" s="12">
        <v>9.1999999999999993</v>
      </c>
      <c r="U473" s="12"/>
      <c r="V473" s="12"/>
      <c r="W473" s="12"/>
      <c r="X473" s="12"/>
      <c r="Y473" s="12">
        <v>0.3</v>
      </c>
      <c r="Z473" s="12"/>
      <c r="AA473" s="12"/>
      <c r="AB473" s="12"/>
      <c r="AC473" s="12"/>
      <c r="AD473" s="13">
        <f>AD474</f>
        <v>9.5</v>
      </c>
      <c r="AE473" s="5">
        <v>9.1999999999999993</v>
      </c>
      <c r="AF473" s="5"/>
      <c r="AG473" s="5"/>
      <c r="AH473" s="5"/>
      <c r="AI473" s="5"/>
      <c r="AJ473" s="5"/>
      <c r="AK473" s="5"/>
      <c r="AL473" s="5"/>
      <c r="AM473" s="5"/>
      <c r="AN473" s="5"/>
      <c r="AO473" s="5">
        <v>9.1999999999999993</v>
      </c>
      <c r="AP473" s="5"/>
      <c r="AQ473" s="5"/>
      <c r="AR473" s="5"/>
      <c r="AS473" s="5"/>
      <c r="AT473" s="5"/>
      <c r="AU473" s="5"/>
      <c r="AV473" s="5"/>
      <c r="AW473" s="5"/>
      <c r="AX473" s="5"/>
    </row>
    <row r="474" spans="1:50" ht="94.5">
      <c r="A474" s="19" t="s">
        <v>735</v>
      </c>
      <c r="B474" s="11" t="s">
        <v>734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0" t="s">
        <v>123</v>
      </c>
      <c r="R474" s="11" t="s">
        <v>46</v>
      </c>
      <c r="S474" s="11" t="s">
        <v>170</v>
      </c>
      <c r="T474" s="12">
        <v>9.1999999999999993</v>
      </c>
      <c r="U474" s="12"/>
      <c r="V474" s="12"/>
      <c r="W474" s="12"/>
      <c r="X474" s="12"/>
      <c r="Y474" s="12">
        <v>0.3</v>
      </c>
      <c r="Z474" s="12"/>
      <c r="AA474" s="12"/>
      <c r="AB474" s="12"/>
      <c r="AC474" s="12"/>
      <c r="AD474" s="13">
        <v>9.5</v>
      </c>
      <c r="AE474" s="5">
        <v>9.1999999999999993</v>
      </c>
      <c r="AF474" s="5"/>
      <c r="AG474" s="5"/>
      <c r="AH474" s="5"/>
      <c r="AI474" s="5"/>
      <c r="AJ474" s="5"/>
      <c r="AK474" s="5"/>
      <c r="AL474" s="5"/>
      <c r="AM474" s="5"/>
      <c r="AN474" s="5"/>
      <c r="AO474" s="5">
        <v>9.1999999999999993</v>
      </c>
      <c r="AP474" s="5"/>
      <c r="AQ474" s="5"/>
      <c r="AR474" s="5"/>
      <c r="AS474" s="5"/>
      <c r="AT474" s="5"/>
      <c r="AU474" s="5"/>
      <c r="AV474" s="5"/>
      <c r="AW474" s="5"/>
      <c r="AX474" s="5"/>
    </row>
    <row r="475" spans="1:50" ht="78.75">
      <c r="A475" s="19" t="s">
        <v>736</v>
      </c>
      <c r="B475" s="11" t="s">
        <v>737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0"/>
      <c r="R475" s="11"/>
      <c r="S475" s="11"/>
      <c r="T475" s="12">
        <v>13.7</v>
      </c>
      <c r="U475" s="12"/>
      <c r="V475" s="12"/>
      <c r="W475" s="12"/>
      <c r="X475" s="12"/>
      <c r="Y475" s="12">
        <v>-0.7</v>
      </c>
      <c r="Z475" s="12"/>
      <c r="AA475" s="12"/>
      <c r="AB475" s="12"/>
      <c r="AC475" s="12"/>
      <c r="AD475" s="13">
        <f>AD476</f>
        <v>13</v>
      </c>
      <c r="AE475" s="5">
        <v>13.7</v>
      </c>
      <c r="AF475" s="5"/>
      <c r="AG475" s="5"/>
      <c r="AH475" s="5"/>
      <c r="AI475" s="5"/>
      <c r="AJ475" s="5"/>
      <c r="AK475" s="5"/>
      <c r="AL475" s="5"/>
      <c r="AM475" s="5"/>
      <c r="AN475" s="5"/>
      <c r="AO475" s="5">
        <v>13.7</v>
      </c>
      <c r="AP475" s="5"/>
      <c r="AQ475" s="5"/>
      <c r="AR475" s="5"/>
      <c r="AS475" s="5"/>
      <c r="AT475" s="5"/>
      <c r="AU475" s="5"/>
      <c r="AV475" s="5"/>
      <c r="AW475" s="5"/>
      <c r="AX475" s="5"/>
    </row>
    <row r="476" spans="1:50" ht="110.25">
      <c r="A476" s="20" t="s">
        <v>738</v>
      </c>
      <c r="B476" s="11" t="s">
        <v>737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0" t="s">
        <v>123</v>
      </c>
      <c r="R476" s="11" t="s">
        <v>82</v>
      </c>
      <c r="S476" s="11" t="s">
        <v>129</v>
      </c>
      <c r="T476" s="12">
        <v>13.7</v>
      </c>
      <c r="U476" s="12"/>
      <c r="V476" s="12"/>
      <c r="W476" s="12"/>
      <c r="X476" s="12"/>
      <c r="Y476" s="12">
        <v>-0.7</v>
      </c>
      <c r="Z476" s="12"/>
      <c r="AA476" s="12"/>
      <c r="AB476" s="12"/>
      <c r="AC476" s="12"/>
      <c r="AD476" s="13">
        <v>13</v>
      </c>
      <c r="AE476" s="5">
        <v>13.7</v>
      </c>
      <c r="AF476" s="5"/>
      <c r="AG476" s="5"/>
      <c r="AH476" s="5"/>
      <c r="AI476" s="5"/>
      <c r="AJ476" s="5"/>
      <c r="AK476" s="5"/>
      <c r="AL476" s="5"/>
      <c r="AM476" s="5"/>
      <c r="AN476" s="5"/>
      <c r="AO476" s="5">
        <v>13.7</v>
      </c>
      <c r="AP476" s="5"/>
      <c r="AQ476" s="5"/>
      <c r="AR476" s="5"/>
      <c r="AS476" s="5"/>
      <c r="AT476" s="5"/>
      <c r="AU476" s="5"/>
      <c r="AV476" s="5"/>
      <c r="AW476" s="5"/>
      <c r="AX476" s="5"/>
    </row>
    <row r="477" spans="1:50" ht="31.5">
      <c r="A477" s="19" t="s">
        <v>739</v>
      </c>
      <c r="B477" s="11" t="s">
        <v>740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0"/>
      <c r="R477" s="11"/>
      <c r="S477" s="11"/>
      <c r="T477" s="12">
        <v>20423.900000000001</v>
      </c>
      <c r="U477" s="12"/>
      <c r="V477" s="12"/>
      <c r="W477" s="12"/>
      <c r="X477" s="12"/>
      <c r="Y477" s="12">
        <v>10463.1</v>
      </c>
      <c r="Z477" s="12"/>
      <c r="AA477" s="12"/>
      <c r="AB477" s="12"/>
      <c r="AC477" s="12"/>
      <c r="AD477" s="13">
        <f>AD478+AD491</f>
        <v>28606.9</v>
      </c>
      <c r="AE477" s="5">
        <v>22699.5</v>
      </c>
      <c r="AF477" s="5"/>
      <c r="AG477" s="5"/>
      <c r="AH477" s="5"/>
      <c r="AI477" s="5"/>
      <c r="AJ477" s="5">
        <v>-338.2</v>
      </c>
      <c r="AK477" s="5"/>
      <c r="AL477" s="5"/>
      <c r="AM477" s="5"/>
      <c r="AN477" s="5"/>
      <c r="AO477" s="5">
        <v>31538</v>
      </c>
      <c r="AP477" s="5"/>
      <c r="AQ477" s="5"/>
      <c r="AR477" s="5"/>
      <c r="AS477" s="5"/>
      <c r="AT477" s="5">
        <v>-3025</v>
      </c>
      <c r="AU477" s="5"/>
      <c r="AV477" s="5"/>
      <c r="AW477" s="5"/>
      <c r="AX477" s="5"/>
    </row>
    <row r="478" spans="1:50" ht="15.75">
      <c r="A478" s="19" t="s">
        <v>741</v>
      </c>
      <c r="B478" s="11" t="s">
        <v>742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0"/>
      <c r="R478" s="11"/>
      <c r="S478" s="11"/>
      <c r="T478" s="12">
        <v>4200</v>
      </c>
      <c r="U478" s="12"/>
      <c r="V478" s="12"/>
      <c r="W478" s="12"/>
      <c r="X478" s="12"/>
      <c r="Y478" s="12">
        <v>1411.3</v>
      </c>
      <c r="Z478" s="12"/>
      <c r="AA478" s="12"/>
      <c r="AB478" s="12"/>
      <c r="AC478" s="12"/>
      <c r="AD478" s="13">
        <f>AD479+AD485</f>
        <v>4975.5</v>
      </c>
      <c r="AE478" s="5">
        <v>4200</v>
      </c>
      <c r="AF478" s="5"/>
      <c r="AG478" s="5"/>
      <c r="AH478" s="5"/>
      <c r="AI478" s="5"/>
      <c r="AJ478" s="5"/>
      <c r="AK478" s="5"/>
      <c r="AL478" s="5"/>
      <c r="AM478" s="5"/>
      <c r="AN478" s="5"/>
      <c r="AO478" s="5">
        <v>4200</v>
      </c>
      <c r="AP478" s="5"/>
      <c r="AQ478" s="5"/>
      <c r="AR478" s="5"/>
      <c r="AS478" s="5"/>
      <c r="AT478" s="5">
        <v>-3000</v>
      </c>
      <c r="AU478" s="5"/>
      <c r="AV478" s="5"/>
      <c r="AW478" s="5"/>
      <c r="AX478" s="5"/>
    </row>
    <row r="479" spans="1:50" ht="63">
      <c r="A479" s="19" t="s">
        <v>743</v>
      </c>
      <c r="B479" s="11" t="s">
        <v>744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0"/>
      <c r="R479" s="11"/>
      <c r="S479" s="11"/>
      <c r="T479" s="12"/>
      <c r="U479" s="12"/>
      <c r="V479" s="12"/>
      <c r="W479" s="12"/>
      <c r="X479" s="12"/>
      <c r="Y479" s="12">
        <v>3375</v>
      </c>
      <c r="Z479" s="12"/>
      <c r="AA479" s="12"/>
      <c r="AB479" s="12"/>
      <c r="AC479" s="12"/>
      <c r="AD479" s="13">
        <f>AD480+AD481+AD482+AD483+AD484</f>
        <v>3314.8</v>
      </c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</row>
    <row r="480" spans="1:50" ht="94.5">
      <c r="A480" s="19" t="s">
        <v>745</v>
      </c>
      <c r="B480" s="11" t="s">
        <v>744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0" t="s">
        <v>123</v>
      </c>
      <c r="R480" s="11" t="s">
        <v>169</v>
      </c>
      <c r="S480" s="11" t="s">
        <v>170</v>
      </c>
      <c r="T480" s="12"/>
      <c r="U480" s="12"/>
      <c r="V480" s="12"/>
      <c r="W480" s="12"/>
      <c r="X480" s="12"/>
      <c r="Y480" s="12">
        <v>1944.3</v>
      </c>
      <c r="Z480" s="12"/>
      <c r="AA480" s="12"/>
      <c r="AB480" s="12"/>
      <c r="AC480" s="12"/>
      <c r="AD480" s="13">
        <v>1944.3</v>
      </c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</row>
    <row r="481" spans="1:50" ht="63">
      <c r="A481" s="19" t="s">
        <v>746</v>
      </c>
      <c r="B481" s="11" t="s">
        <v>744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0" t="s">
        <v>515</v>
      </c>
      <c r="R481" s="11" t="s">
        <v>46</v>
      </c>
      <c r="S481" s="11" t="s">
        <v>232</v>
      </c>
      <c r="T481" s="12"/>
      <c r="U481" s="12"/>
      <c r="V481" s="12"/>
      <c r="W481" s="12"/>
      <c r="X481" s="12"/>
      <c r="Y481" s="12">
        <v>90</v>
      </c>
      <c r="Z481" s="12"/>
      <c r="AA481" s="12"/>
      <c r="AB481" s="12"/>
      <c r="AC481" s="12"/>
      <c r="AD481" s="13">
        <v>90</v>
      </c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</row>
    <row r="482" spans="1:50" ht="78.75">
      <c r="A482" s="19" t="s">
        <v>747</v>
      </c>
      <c r="B482" s="11" t="s">
        <v>744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0" t="s">
        <v>29</v>
      </c>
      <c r="R482" s="11" t="s">
        <v>82</v>
      </c>
      <c r="S482" s="11" t="s">
        <v>31</v>
      </c>
      <c r="T482" s="12"/>
      <c r="U482" s="12"/>
      <c r="V482" s="12"/>
      <c r="W482" s="12"/>
      <c r="X482" s="12"/>
      <c r="Y482" s="12">
        <v>750</v>
      </c>
      <c r="Z482" s="12"/>
      <c r="AA482" s="12"/>
      <c r="AB482" s="12"/>
      <c r="AC482" s="12"/>
      <c r="AD482" s="13">
        <v>750</v>
      </c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</row>
    <row r="483" spans="1:50" ht="78.75">
      <c r="A483" s="19" t="s">
        <v>747</v>
      </c>
      <c r="B483" s="11" t="s">
        <v>744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0" t="s">
        <v>29</v>
      </c>
      <c r="R483" s="11" t="s">
        <v>82</v>
      </c>
      <c r="S483" s="11" t="s">
        <v>83</v>
      </c>
      <c r="T483" s="12"/>
      <c r="U483" s="12"/>
      <c r="V483" s="12"/>
      <c r="W483" s="12"/>
      <c r="X483" s="12"/>
      <c r="Y483" s="12">
        <v>350</v>
      </c>
      <c r="Z483" s="12"/>
      <c r="AA483" s="12"/>
      <c r="AB483" s="12"/>
      <c r="AC483" s="12"/>
      <c r="AD483" s="13">
        <v>350</v>
      </c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</row>
    <row r="484" spans="1:50" ht="78.75">
      <c r="A484" s="19" t="s">
        <v>747</v>
      </c>
      <c r="B484" s="11" t="s">
        <v>744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0" t="s">
        <v>29</v>
      </c>
      <c r="R484" s="11" t="s">
        <v>30</v>
      </c>
      <c r="S484" s="11" t="s">
        <v>46</v>
      </c>
      <c r="T484" s="12"/>
      <c r="U484" s="12"/>
      <c r="V484" s="12"/>
      <c r="W484" s="12"/>
      <c r="X484" s="12"/>
      <c r="Y484" s="12">
        <v>240.7</v>
      </c>
      <c r="Z484" s="12"/>
      <c r="AA484" s="12"/>
      <c r="AB484" s="12"/>
      <c r="AC484" s="12"/>
      <c r="AD484" s="13">
        <v>180.5</v>
      </c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</row>
    <row r="485" spans="1:50" ht="63">
      <c r="A485" s="19" t="s">
        <v>748</v>
      </c>
      <c r="B485" s="11" t="s">
        <v>749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0"/>
      <c r="R485" s="11"/>
      <c r="S485" s="11"/>
      <c r="T485" s="12">
        <v>4200</v>
      </c>
      <c r="U485" s="12"/>
      <c r="V485" s="12"/>
      <c r="W485" s="12"/>
      <c r="X485" s="12"/>
      <c r="Y485" s="12">
        <v>-2400.3000000000002</v>
      </c>
      <c r="Z485" s="12"/>
      <c r="AA485" s="12"/>
      <c r="AB485" s="12"/>
      <c r="AC485" s="12"/>
      <c r="AD485" s="13">
        <f>SUM(AD486:AD490)</f>
        <v>1660.6999999999998</v>
      </c>
      <c r="AE485" s="5">
        <v>4200</v>
      </c>
      <c r="AF485" s="5"/>
      <c r="AG485" s="5"/>
      <c r="AH485" s="5"/>
      <c r="AI485" s="5"/>
      <c r="AJ485" s="5"/>
      <c r="AK485" s="5"/>
      <c r="AL485" s="5"/>
      <c r="AM485" s="5"/>
      <c r="AN485" s="5"/>
      <c r="AO485" s="5">
        <v>4200</v>
      </c>
      <c r="AP485" s="5"/>
      <c r="AQ485" s="5"/>
      <c r="AR485" s="5"/>
      <c r="AS485" s="5"/>
      <c r="AT485" s="5">
        <v>-3000</v>
      </c>
      <c r="AU485" s="5"/>
      <c r="AV485" s="5"/>
      <c r="AW485" s="5"/>
      <c r="AX485" s="5"/>
    </row>
    <row r="486" spans="1:50" ht="94.5">
      <c r="A486" s="20" t="s">
        <v>750</v>
      </c>
      <c r="B486" s="11" t="s">
        <v>749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0" t="s">
        <v>123</v>
      </c>
      <c r="R486" s="11" t="s">
        <v>129</v>
      </c>
      <c r="S486" s="11" t="s">
        <v>31</v>
      </c>
      <c r="T486" s="12"/>
      <c r="U486" s="12"/>
      <c r="V486" s="12"/>
      <c r="W486" s="12"/>
      <c r="X486" s="12"/>
      <c r="Y486" s="12">
        <v>946.8</v>
      </c>
      <c r="Z486" s="12"/>
      <c r="AA486" s="12"/>
      <c r="AB486" s="12"/>
      <c r="AC486" s="12"/>
      <c r="AD486" s="13">
        <v>946.7</v>
      </c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</row>
    <row r="487" spans="1:50" ht="78.75">
      <c r="A487" s="19" t="s">
        <v>751</v>
      </c>
      <c r="B487" s="11" t="s">
        <v>749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0" t="s">
        <v>352</v>
      </c>
      <c r="R487" s="11" t="s">
        <v>46</v>
      </c>
      <c r="S487" s="11" t="s">
        <v>232</v>
      </c>
      <c r="T487" s="12"/>
      <c r="U487" s="12"/>
      <c r="V487" s="12"/>
      <c r="W487" s="12"/>
      <c r="X487" s="12"/>
      <c r="Y487" s="12">
        <v>176</v>
      </c>
      <c r="Z487" s="12"/>
      <c r="AA487" s="12"/>
      <c r="AB487" s="12"/>
      <c r="AC487" s="12"/>
      <c r="AD487" s="13">
        <v>176</v>
      </c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</row>
    <row r="488" spans="1:50" ht="78.75">
      <c r="A488" s="19" t="s">
        <v>752</v>
      </c>
      <c r="B488" s="11" t="s">
        <v>749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0" t="s">
        <v>437</v>
      </c>
      <c r="R488" s="11" t="s">
        <v>704</v>
      </c>
      <c r="S488" s="11" t="s">
        <v>83</v>
      </c>
      <c r="T488" s="12"/>
      <c r="U488" s="12"/>
      <c r="V488" s="12"/>
      <c r="W488" s="12"/>
      <c r="X488" s="12"/>
      <c r="Y488" s="12">
        <v>100</v>
      </c>
      <c r="Z488" s="12"/>
      <c r="AA488" s="12"/>
      <c r="AB488" s="12"/>
      <c r="AC488" s="12"/>
      <c r="AD488" s="13">
        <v>100</v>
      </c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</row>
    <row r="489" spans="1:50" ht="78.75">
      <c r="A489" s="19" t="s">
        <v>753</v>
      </c>
      <c r="B489" s="11" t="s">
        <v>749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0" t="s">
        <v>29</v>
      </c>
      <c r="R489" s="11" t="s">
        <v>82</v>
      </c>
      <c r="S489" s="11" t="s">
        <v>46</v>
      </c>
      <c r="T489" s="12"/>
      <c r="U489" s="12"/>
      <c r="V489" s="12"/>
      <c r="W489" s="12"/>
      <c r="X489" s="12"/>
      <c r="Y489" s="12">
        <v>38.200000000000003</v>
      </c>
      <c r="Z489" s="12"/>
      <c r="AA489" s="12"/>
      <c r="AB489" s="12"/>
      <c r="AC489" s="12"/>
      <c r="AD489" s="13">
        <v>38.1</v>
      </c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</row>
    <row r="490" spans="1:50" ht="78.75">
      <c r="A490" s="19" t="s">
        <v>753</v>
      </c>
      <c r="B490" s="11" t="s">
        <v>749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0" t="s">
        <v>29</v>
      </c>
      <c r="R490" s="11" t="s">
        <v>30</v>
      </c>
      <c r="S490" s="11" t="s">
        <v>46</v>
      </c>
      <c r="T490" s="12"/>
      <c r="U490" s="12"/>
      <c r="V490" s="12"/>
      <c r="W490" s="12"/>
      <c r="X490" s="12"/>
      <c r="Y490" s="12">
        <v>400</v>
      </c>
      <c r="Z490" s="12"/>
      <c r="AA490" s="12"/>
      <c r="AB490" s="12"/>
      <c r="AC490" s="12"/>
      <c r="AD490" s="13">
        <v>399.9</v>
      </c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</row>
    <row r="491" spans="1:50" ht="15.75">
      <c r="A491" s="19" t="s">
        <v>754</v>
      </c>
      <c r="B491" s="11" t="s">
        <v>755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0"/>
      <c r="R491" s="11"/>
      <c r="S491" s="11"/>
      <c r="T491" s="12">
        <v>16223.9</v>
      </c>
      <c r="U491" s="12"/>
      <c r="V491" s="12"/>
      <c r="W491" s="12"/>
      <c r="X491" s="12"/>
      <c r="Y491" s="12">
        <v>9051.7999999999993</v>
      </c>
      <c r="Z491" s="12"/>
      <c r="AA491" s="12"/>
      <c r="AB491" s="12"/>
      <c r="AC491" s="12"/>
      <c r="AD491" s="13">
        <f>AD492+AD494+AD496+AD498+AD500+AD502+AD504+AD506+AD508+AD510+AD512+AD514+AD516+AD518+AD521+AD523+AD525+AD529+AD532+AD534+AD537+AD540+AD543+AD545+AD547+AD549+AD551+AD553+AD555+AD557</f>
        <v>23631.4</v>
      </c>
      <c r="AE491" s="5">
        <v>18499.5</v>
      </c>
      <c r="AF491" s="5"/>
      <c r="AG491" s="5"/>
      <c r="AH491" s="5"/>
      <c r="AI491" s="5"/>
      <c r="AJ491" s="5">
        <v>-338.2</v>
      </c>
      <c r="AK491" s="5"/>
      <c r="AL491" s="5"/>
      <c r="AM491" s="5"/>
      <c r="AN491" s="5"/>
      <c r="AO491" s="5">
        <v>27338</v>
      </c>
      <c r="AP491" s="5"/>
      <c r="AQ491" s="5"/>
      <c r="AR491" s="5"/>
      <c r="AS491" s="5"/>
      <c r="AT491" s="5">
        <v>-25</v>
      </c>
      <c r="AU491" s="5"/>
      <c r="AV491" s="5"/>
      <c r="AW491" s="5"/>
      <c r="AX491" s="5"/>
    </row>
    <row r="492" spans="1:50" ht="94.5">
      <c r="A492" s="19" t="s">
        <v>756</v>
      </c>
      <c r="B492" s="11" t="s">
        <v>757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0"/>
      <c r="R492" s="11"/>
      <c r="S492" s="11"/>
      <c r="T492" s="12">
        <v>2766</v>
      </c>
      <c r="U492" s="12"/>
      <c r="V492" s="12"/>
      <c r="W492" s="12"/>
      <c r="X492" s="12"/>
      <c r="Y492" s="12">
        <v>119.4</v>
      </c>
      <c r="Z492" s="12"/>
      <c r="AA492" s="12"/>
      <c r="AB492" s="12"/>
      <c r="AC492" s="12"/>
      <c r="AD492" s="13">
        <f>AD493</f>
        <v>2881.3</v>
      </c>
      <c r="AE492" s="5">
        <v>2766</v>
      </c>
      <c r="AF492" s="5"/>
      <c r="AG492" s="5"/>
      <c r="AH492" s="5"/>
      <c r="AI492" s="5"/>
      <c r="AJ492" s="5"/>
      <c r="AK492" s="5"/>
      <c r="AL492" s="5"/>
      <c r="AM492" s="5"/>
      <c r="AN492" s="5"/>
      <c r="AO492" s="5">
        <v>2766</v>
      </c>
      <c r="AP492" s="5"/>
      <c r="AQ492" s="5"/>
      <c r="AR492" s="5"/>
      <c r="AS492" s="5"/>
      <c r="AT492" s="5"/>
      <c r="AU492" s="5"/>
      <c r="AV492" s="5"/>
      <c r="AW492" s="5"/>
      <c r="AX492" s="5"/>
    </row>
    <row r="493" spans="1:50" ht="110.25">
      <c r="A493" s="20" t="s">
        <v>758</v>
      </c>
      <c r="B493" s="11" t="s">
        <v>757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0" t="s">
        <v>116</v>
      </c>
      <c r="R493" s="11" t="s">
        <v>46</v>
      </c>
      <c r="S493" s="11" t="s">
        <v>232</v>
      </c>
      <c r="T493" s="12">
        <v>2766</v>
      </c>
      <c r="U493" s="12"/>
      <c r="V493" s="12"/>
      <c r="W493" s="12"/>
      <c r="X493" s="12"/>
      <c r="Y493" s="12">
        <v>119.4</v>
      </c>
      <c r="Z493" s="12"/>
      <c r="AA493" s="12"/>
      <c r="AB493" s="12"/>
      <c r="AC493" s="12"/>
      <c r="AD493" s="13">
        <v>2881.3</v>
      </c>
      <c r="AE493" s="5">
        <v>2766</v>
      </c>
      <c r="AF493" s="5"/>
      <c r="AG493" s="5"/>
      <c r="AH493" s="5"/>
      <c r="AI493" s="5"/>
      <c r="AJ493" s="5"/>
      <c r="AK493" s="5"/>
      <c r="AL493" s="5"/>
      <c r="AM493" s="5"/>
      <c r="AN493" s="5"/>
      <c r="AO493" s="5">
        <v>2766</v>
      </c>
      <c r="AP493" s="5"/>
      <c r="AQ493" s="5"/>
      <c r="AR493" s="5"/>
      <c r="AS493" s="5"/>
      <c r="AT493" s="5"/>
      <c r="AU493" s="5"/>
      <c r="AV493" s="5"/>
      <c r="AW493" s="5"/>
      <c r="AX493" s="5"/>
    </row>
    <row r="494" spans="1:50" ht="94.5">
      <c r="A494" s="19" t="s">
        <v>759</v>
      </c>
      <c r="B494" s="11" t="s">
        <v>760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0"/>
      <c r="R494" s="11"/>
      <c r="S494" s="11"/>
      <c r="T494" s="12">
        <v>662.1</v>
      </c>
      <c r="U494" s="12"/>
      <c r="V494" s="12"/>
      <c r="W494" s="12"/>
      <c r="X494" s="12"/>
      <c r="Y494" s="12">
        <v>59</v>
      </c>
      <c r="Z494" s="12"/>
      <c r="AA494" s="12"/>
      <c r="AB494" s="12"/>
      <c r="AC494" s="12"/>
      <c r="AD494" s="13">
        <f>AD495</f>
        <v>718.8</v>
      </c>
      <c r="AE494" s="5">
        <v>565.20000000000005</v>
      </c>
      <c r="AF494" s="5"/>
      <c r="AG494" s="5"/>
      <c r="AH494" s="5"/>
      <c r="AI494" s="5"/>
      <c r="AJ494" s="5"/>
      <c r="AK494" s="5"/>
      <c r="AL494" s="5"/>
      <c r="AM494" s="5"/>
      <c r="AN494" s="5"/>
      <c r="AO494" s="5">
        <v>568.29999999999995</v>
      </c>
      <c r="AP494" s="5"/>
      <c r="AQ494" s="5"/>
      <c r="AR494" s="5"/>
      <c r="AS494" s="5"/>
      <c r="AT494" s="5"/>
      <c r="AU494" s="5"/>
      <c r="AV494" s="5"/>
      <c r="AW494" s="5"/>
      <c r="AX494" s="5"/>
    </row>
    <row r="495" spans="1:50" ht="126">
      <c r="A495" s="20" t="s">
        <v>761</v>
      </c>
      <c r="B495" s="11" t="s">
        <v>760</v>
      </c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0" t="s">
        <v>123</v>
      </c>
      <c r="R495" s="11" t="s">
        <v>46</v>
      </c>
      <c r="S495" s="11" t="s">
        <v>232</v>
      </c>
      <c r="T495" s="12">
        <v>652.9</v>
      </c>
      <c r="U495" s="12"/>
      <c r="V495" s="12"/>
      <c r="W495" s="12"/>
      <c r="X495" s="12"/>
      <c r="Y495" s="12">
        <v>68.2</v>
      </c>
      <c r="Z495" s="12"/>
      <c r="AA495" s="12"/>
      <c r="AB495" s="12"/>
      <c r="AC495" s="12"/>
      <c r="AD495" s="13">
        <v>718.8</v>
      </c>
      <c r="AE495" s="5">
        <v>556</v>
      </c>
      <c r="AF495" s="5"/>
      <c r="AG495" s="5"/>
      <c r="AH495" s="5"/>
      <c r="AI495" s="5"/>
      <c r="AJ495" s="5"/>
      <c r="AK495" s="5"/>
      <c r="AL495" s="5"/>
      <c r="AM495" s="5"/>
      <c r="AN495" s="5"/>
      <c r="AO495" s="5">
        <v>559.1</v>
      </c>
      <c r="AP495" s="5"/>
      <c r="AQ495" s="5"/>
      <c r="AR495" s="5"/>
      <c r="AS495" s="5"/>
      <c r="AT495" s="5"/>
      <c r="AU495" s="5"/>
      <c r="AV495" s="5"/>
      <c r="AW495" s="5"/>
      <c r="AX495" s="5"/>
    </row>
    <row r="496" spans="1:50" ht="94.5">
      <c r="A496" s="19" t="s">
        <v>762</v>
      </c>
      <c r="B496" s="11" t="s">
        <v>763</v>
      </c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0"/>
      <c r="R496" s="11"/>
      <c r="S496" s="11"/>
      <c r="T496" s="12">
        <v>16.600000000000001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3">
        <f>AD497</f>
        <v>15.9</v>
      </c>
      <c r="AE496" s="5">
        <v>17.7</v>
      </c>
      <c r="AF496" s="5"/>
      <c r="AG496" s="5"/>
      <c r="AH496" s="5"/>
      <c r="AI496" s="5"/>
      <c r="AJ496" s="5"/>
      <c r="AK496" s="5"/>
      <c r="AL496" s="5"/>
      <c r="AM496" s="5"/>
      <c r="AN496" s="5"/>
      <c r="AO496" s="5">
        <v>17.7</v>
      </c>
      <c r="AP496" s="5"/>
      <c r="AQ496" s="5"/>
      <c r="AR496" s="5"/>
      <c r="AS496" s="5"/>
      <c r="AT496" s="5"/>
      <c r="AU496" s="5"/>
      <c r="AV496" s="5"/>
      <c r="AW496" s="5"/>
      <c r="AX496" s="5"/>
    </row>
    <row r="497" spans="1:50" ht="126">
      <c r="A497" s="20" t="s">
        <v>764</v>
      </c>
      <c r="B497" s="11" t="s">
        <v>763</v>
      </c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0" t="s">
        <v>123</v>
      </c>
      <c r="R497" s="11" t="s">
        <v>46</v>
      </c>
      <c r="S497" s="11" t="s">
        <v>232</v>
      </c>
      <c r="T497" s="12">
        <v>16.600000000000001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3">
        <v>15.9</v>
      </c>
      <c r="AE497" s="5">
        <v>17.7</v>
      </c>
      <c r="AF497" s="5"/>
      <c r="AG497" s="5"/>
      <c r="AH497" s="5"/>
      <c r="AI497" s="5"/>
      <c r="AJ497" s="5"/>
      <c r="AK497" s="5"/>
      <c r="AL497" s="5"/>
      <c r="AM497" s="5"/>
      <c r="AN497" s="5"/>
      <c r="AO497" s="5">
        <v>17.7</v>
      </c>
      <c r="AP497" s="5"/>
      <c r="AQ497" s="5"/>
      <c r="AR497" s="5"/>
      <c r="AS497" s="5"/>
      <c r="AT497" s="5"/>
      <c r="AU497" s="5"/>
      <c r="AV497" s="5"/>
      <c r="AW497" s="5"/>
      <c r="AX497" s="5"/>
    </row>
    <row r="498" spans="1:50" ht="78.75">
      <c r="A498" s="19" t="s">
        <v>765</v>
      </c>
      <c r="B498" s="11" t="s">
        <v>766</v>
      </c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0"/>
      <c r="R498" s="11"/>
      <c r="S498" s="11"/>
      <c r="T498" s="12"/>
      <c r="U498" s="12"/>
      <c r="V498" s="12"/>
      <c r="W498" s="12"/>
      <c r="X498" s="12"/>
      <c r="Y498" s="12">
        <v>420</v>
      </c>
      <c r="Z498" s="12"/>
      <c r="AA498" s="12"/>
      <c r="AB498" s="12"/>
      <c r="AC498" s="12"/>
      <c r="AD498" s="13">
        <f>AD499</f>
        <v>380.1</v>
      </c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</row>
    <row r="499" spans="1:50" ht="110.25">
      <c r="A499" s="20" t="s">
        <v>767</v>
      </c>
      <c r="B499" s="11" t="s">
        <v>766</v>
      </c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0" t="s">
        <v>123</v>
      </c>
      <c r="R499" s="11" t="s">
        <v>46</v>
      </c>
      <c r="S499" s="11" t="s">
        <v>232</v>
      </c>
      <c r="T499" s="12"/>
      <c r="U499" s="12"/>
      <c r="V499" s="12"/>
      <c r="W499" s="12"/>
      <c r="X499" s="12"/>
      <c r="Y499" s="12">
        <v>420</v>
      </c>
      <c r="Z499" s="12"/>
      <c r="AA499" s="12"/>
      <c r="AB499" s="12"/>
      <c r="AC499" s="12"/>
      <c r="AD499" s="13">
        <v>380.1</v>
      </c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</row>
    <row r="500" spans="1:50" ht="94.5">
      <c r="A500" s="19" t="s">
        <v>768</v>
      </c>
      <c r="B500" s="11" t="s">
        <v>769</v>
      </c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0"/>
      <c r="R500" s="11"/>
      <c r="S500" s="11"/>
      <c r="T500" s="12">
        <v>39</v>
      </c>
      <c r="U500" s="12"/>
      <c r="V500" s="12"/>
      <c r="W500" s="12"/>
      <c r="X500" s="12"/>
      <c r="Y500" s="12">
        <v>-16.2</v>
      </c>
      <c r="Z500" s="12"/>
      <c r="AA500" s="12"/>
      <c r="AB500" s="12"/>
      <c r="AC500" s="12"/>
      <c r="AD500" s="13">
        <f>AD501</f>
        <v>22.8</v>
      </c>
      <c r="AE500" s="5">
        <v>39</v>
      </c>
      <c r="AF500" s="5"/>
      <c r="AG500" s="5"/>
      <c r="AH500" s="5"/>
      <c r="AI500" s="5"/>
      <c r="AJ500" s="5"/>
      <c r="AK500" s="5"/>
      <c r="AL500" s="5"/>
      <c r="AM500" s="5"/>
      <c r="AN500" s="5"/>
      <c r="AO500" s="5">
        <v>39</v>
      </c>
      <c r="AP500" s="5"/>
      <c r="AQ500" s="5"/>
      <c r="AR500" s="5"/>
      <c r="AS500" s="5"/>
      <c r="AT500" s="5"/>
      <c r="AU500" s="5"/>
      <c r="AV500" s="5"/>
      <c r="AW500" s="5"/>
      <c r="AX500" s="5"/>
    </row>
    <row r="501" spans="1:50" ht="126">
      <c r="A501" s="20" t="s">
        <v>770</v>
      </c>
      <c r="B501" s="11" t="s">
        <v>769</v>
      </c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0" t="s">
        <v>123</v>
      </c>
      <c r="R501" s="11" t="s">
        <v>82</v>
      </c>
      <c r="S501" s="11" t="s">
        <v>129</v>
      </c>
      <c r="T501" s="12">
        <v>39</v>
      </c>
      <c r="U501" s="12"/>
      <c r="V501" s="12"/>
      <c r="W501" s="12"/>
      <c r="X501" s="12"/>
      <c r="Y501" s="12">
        <v>-16.2</v>
      </c>
      <c r="Z501" s="12"/>
      <c r="AA501" s="12"/>
      <c r="AB501" s="12"/>
      <c r="AC501" s="12"/>
      <c r="AD501" s="13">
        <v>22.8</v>
      </c>
      <c r="AE501" s="5">
        <v>39</v>
      </c>
      <c r="AF501" s="5"/>
      <c r="AG501" s="5"/>
      <c r="AH501" s="5"/>
      <c r="AI501" s="5"/>
      <c r="AJ501" s="5"/>
      <c r="AK501" s="5"/>
      <c r="AL501" s="5"/>
      <c r="AM501" s="5"/>
      <c r="AN501" s="5"/>
      <c r="AO501" s="5">
        <v>39</v>
      </c>
      <c r="AP501" s="5"/>
      <c r="AQ501" s="5"/>
      <c r="AR501" s="5"/>
      <c r="AS501" s="5"/>
      <c r="AT501" s="5"/>
      <c r="AU501" s="5"/>
      <c r="AV501" s="5"/>
      <c r="AW501" s="5"/>
      <c r="AX501" s="5"/>
    </row>
    <row r="502" spans="1:50" ht="94.5">
      <c r="A502" s="19" t="s">
        <v>771</v>
      </c>
      <c r="B502" s="11" t="s">
        <v>772</v>
      </c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0"/>
      <c r="R502" s="11"/>
      <c r="S502" s="11"/>
      <c r="T502" s="12">
        <v>160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3">
        <f>AD503</f>
        <v>160</v>
      </c>
      <c r="AE502" s="5">
        <v>160</v>
      </c>
      <c r="AF502" s="5"/>
      <c r="AG502" s="5"/>
      <c r="AH502" s="5"/>
      <c r="AI502" s="5"/>
      <c r="AJ502" s="5"/>
      <c r="AK502" s="5"/>
      <c r="AL502" s="5"/>
      <c r="AM502" s="5"/>
      <c r="AN502" s="5"/>
      <c r="AO502" s="5">
        <v>160</v>
      </c>
      <c r="AP502" s="5"/>
      <c r="AQ502" s="5"/>
      <c r="AR502" s="5"/>
      <c r="AS502" s="5"/>
      <c r="AT502" s="5"/>
      <c r="AU502" s="5"/>
      <c r="AV502" s="5"/>
      <c r="AW502" s="5"/>
      <c r="AX502" s="5"/>
    </row>
    <row r="503" spans="1:50" ht="110.25">
      <c r="A503" s="20" t="s">
        <v>773</v>
      </c>
      <c r="B503" s="11" t="s">
        <v>772</v>
      </c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0" t="s">
        <v>133</v>
      </c>
      <c r="R503" s="11" t="s">
        <v>46</v>
      </c>
      <c r="S503" s="11" t="s">
        <v>232</v>
      </c>
      <c r="T503" s="12">
        <v>160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3">
        <v>160</v>
      </c>
      <c r="AE503" s="5">
        <v>160</v>
      </c>
      <c r="AF503" s="5"/>
      <c r="AG503" s="5"/>
      <c r="AH503" s="5"/>
      <c r="AI503" s="5"/>
      <c r="AJ503" s="5"/>
      <c r="AK503" s="5"/>
      <c r="AL503" s="5"/>
      <c r="AM503" s="5"/>
      <c r="AN503" s="5"/>
      <c r="AO503" s="5">
        <v>160</v>
      </c>
      <c r="AP503" s="5"/>
      <c r="AQ503" s="5"/>
      <c r="AR503" s="5"/>
      <c r="AS503" s="5"/>
      <c r="AT503" s="5"/>
      <c r="AU503" s="5"/>
      <c r="AV503" s="5"/>
      <c r="AW503" s="5"/>
      <c r="AX503" s="5"/>
    </row>
    <row r="504" spans="1:50" ht="94.5">
      <c r="A504" s="20" t="s">
        <v>774</v>
      </c>
      <c r="B504" s="11" t="s">
        <v>775</v>
      </c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0"/>
      <c r="R504" s="11"/>
      <c r="S504" s="11"/>
      <c r="T504" s="12">
        <v>150</v>
      </c>
      <c r="U504" s="12"/>
      <c r="V504" s="12"/>
      <c r="W504" s="12"/>
      <c r="X504" s="12"/>
      <c r="Y504" s="12">
        <v>-83.2</v>
      </c>
      <c r="Z504" s="12"/>
      <c r="AA504" s="12"/>
      <c r="AB504" s="12"/>
      <c r="AC504" s="12"/>
      <c r="AD504" s="13">
        <f>AD505</f>
        <v>66.400000000000006</v>
      </c>
      <c r="AE504" s="5">
        <v>150</v>
      </c>
      <c r="AF504" s="5"/>
      <c r="AG504" s="5"/>
      <c r="AH504" s="5"/>
      <c r="AI504" s="5"/>
      <c r="AJ504" s="5"/>
      <c r="AK504" s="5"/>
      <c r="AL504" s="5"/>
      <c r="AM504" s="5"/>
      <c r="AN504" s="5"/>
      <c r="AO504" s="5">
        <v>150</v>
      </c>
      <c r="AP504" s="5"/>
      <c r="AQ504" s="5"/>
      <c r="AR504" s="5"/>
      <c r="AS504" s="5"/>
      <c r="AT504" s="5"/>
      <c r="AU504" s="5"/>
      <c r="AV504" s="5"/>
      <c r="AW504" s="5"/>
      <c r="AX504" s="5"/>
    </row>
    <row r="505" spans="1:50" ht="126">
      <c r="A505" s="20" t="s">
        <v>776</v>
      </c>
      <c r="B505" s="11" t="s">
        <v>775</v>
      </c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0" t="s">
        <v>123</v>
      </c>
      <c r="R505" s="11" t="s">
        <v>46</v>
      </c>
      <c r="S505" s="11" t="s">
        <v>232</v>
      </c>
      <c r="T505" s="12">
        <v>150</v>
      </c>
      <c r="U505" s="12"/>
      <c r="V505" s="12"/>
      <c r="W505" s="12"/>
      <c r="X505" s="12"/>
      <c r="Y505" s="12">
        <v>-83.2</v>
      </c>
      <c r="Z505" s="12"/>
      <c r="AA505" s="12"/>
      <c r="AB505" s="12"/>
      <c r="AC505" s="12"/>
      <c r="AD505" s="13">
        <v>66.400000000000006</v>
      </c>
      <c r="AE505" s="5">
        <v>150</v>
      </c>
      <c r="AF505" s="5"/>
      <c r="AG505" s="5"/>
      <c r="AH505" s="5"/>
      <c r="AI505" s="5"/>
      <c r="AJ505" s="5"/>
      <c r="AK505" s="5"/>
      <c r="AL505" s="5"/>
      <c r="AM505" s="5"/>
      <c r="AN505" s="5"/>
      <c r="AO505" s="5">
        <v>150</v>
      </c>
      <c r="AP505" s="5"/>
      <c r="AQ505" s="5"/>
      <c r="AR505" s="5"/>
      <c r="AS505" s="5"/>
      <c r="AT505" s="5"/>
      <c r="AU505" s="5"/>
      <c r="AV505" s="5"/>
      <c r="AW505" s="5"/>
      <c r="AX505" s="5"/>
    </row>
    <row r="506" spans="1:50" ht="110.25">
      <c r="A506" s="20" t="s">
        <v>777</v>
      </c>
      <c r="B506" s="11" t="s">
        <v>778</v>
      </c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0"/>
      <c r="R506" s="11"/>
      <c r="S506" s="11"/>
      <c r="T506" s="12">
        <v>260</v>
      </c>
      <c r="U506" s="12"/>
      <c r="V506" s="12"/>
      <c r="W506" s="12"/>
      <c r="X506" s="12"/>
      <c r="Y506" s="12">
        <v>40</v>
      </c>
      <c r="Z506" s="12"/>
      <c r="AA506" s="12"/>
      <c r="AB506" s="12"/>
      <c r="AC506" s="12"/>
      <c r="AD506" s="13">
        <f>AD507</f>
        <v>289.8</v>
      </c>
      <c r="AE506" s="5">
        <v>260</v>
      </c>
      <c r="AF506" s="5"/>
      <c r="AG506" s="5"/>
      <c r="AH506" s="5"/>
      <c r="AI506" s="5"/>
      <c r="AJ506" s="5"/>
      <c r="AK506" s="5"/>
      <c r="AL506" s="5"/>
      <c r="AM506" s="5"/>
      <c r="AN506" s="5"/>
      <c r="AO506" s="5">
        <v>260</v>
      </c>
      <c r="AP506" s="5"/>
      <c r="AQ506" s="5"/>
      <c r="AR506" s="5"/>
      <c r="AS506" s="5"/>
      <c r="AT506" s="5"/>
      <c r="AU506" s="5"/>
      <c r="AV506" s="5"/>
      <c r="AW506" s="5"/>
      <c r="AX506" s="5"/>
    </row>
    <row r="507" spans="1:50" ht="141.75">
      <c r="A507" s="20" t="s">
        <v>779</v>
      </c>
      <c r="B507" s="11" t="s">
        <v>778</v>
      </c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0" t="s">
        <v>123</v>
      </c>
      <c r="R507" s="11" t="s">
        <v>46</v>
      </c>
      <c r="S507" s="11" t="s">
        <v>232</v>
      </c>
      <c r="T507" s="12">
        <v>260</v>
      </c>
      <c r="U507" s="12"/>
      <c r="V507" s="12"/>
      <c r="W507" s="12"/>
      <c r="X507" s="12"/>
      <c r="Y507" s="12">
        <v>40</v>
      </c>
      <c r="Z507" s="12"/>
      <c r="AA507" s="12"/>
      <c r="AB507" s="12"/>
      <c r="AC507" s="12"/>
      <c r="AD507" s="13">
        <v>289.8</v>
      </c>
      <c r="AE507" s="5">
        <v>260</v>
      </c>
      <c r="AF507" s="5"/>
      <c r="AG507" s="5"/>
      <c r="AH507" s="5"/>
      <c r="AI507" s="5"/>
      <c r="AJ507" s="5"/>
      <c r="AK507" s="5"/>
      <c r="AL507" s="5"/>
      <c r="AM507" s="5"/>
      <c r="AN507" s="5"/>
      <c r="AO507" s="5">
        <v>260</v>
      </c>
      <c r="AP507" s="5"/>
      <c r="AQ507" s="5"/>
      <c r="AR507" s="5"/>
      <c r="AS507" s="5"/>
      <c r="AT507" s="5"/>
      <c r="AU507" s="5"/>
      <c r="AV507" s="5"/>
      <c r="AW507" s="5"/>
      <c r="AX507" s="5"/>
    </row>
    <row r="508" spans="1:50" ht="110.25">
      <c r="A508" s="20" t="s">
        <v>780</v>
      </c>
      <c r="B508" s="11" t="s">
        <v>781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0"/>
      <c r="R508" s="11"/>
      <c r="S508" s="11"/>
      <c r="T508" s="12">
        <v>180</v>
      </c>
      <c r="U508" s="12"/>
      <c r="V508" s="12"/>
      <c r="W508" s="12"/>
      <c r="X508" s="12"/>
      <c r="Y508" s="12">
        <v>424.7</v>
      </c>
      <c r="Z508" s="12"/>
      <c r="AA508" s="12"/>
      <c r="AB508" s="12"/>
      <c r="AC508" s="12"/>
      <c r="AD508" s="13">
        <f>AD509</f>
        <v>604.70000000000005</v>
      </c>
      <c r="AE508" s="5">
        <v>180</v>
      </c>
      <c r="AF508" s="5"/>
      <c r="AG508" s="5"/>
      <c r="AH508" s="5"/>
      <c r="AI508" s="5"/>
      <c r="AJ508" s="5"/>
      <c r="AK508" s="5"/>
      <c r="AL508" s="5"/>
      <c r="AM508" s="5"/>
      <c r="AN508" s="5"/>
      <c r="AO508" s="5">
        <v>180</v>
      </c>
      <c r="AP508" s="5"/>
      <c r="AQ508" s="5"/>
      <c r="AR508" s="5"/>
      <c r="AS508" s="5"/>
      <c r="AT508" s="5"/>
      <c r="AU508" s="5"/>
      <c r="AV508" s="5"/>
      <c r="AW508" s="5"/>
      <c r="AX508" s="5"/>
    </row>
    <row r="509" spans="1:50" ht="141.75">
      <c r="A509" s="20" t="s">
        <v>782</v>
      </c>
      <c r="B509" s="11" t="s">
        <v>781</v>
      </c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0" t="s">
        <v>123</v>
      </c>
      <c r="R509" s="11" t="s">
        <v>129</v>
      </c>
      <c r="S509" s="11" t="s">
        <v>46</v>
      </c>
      <c r="T509" s="12">
        <v>180</v>
      </c>
      <c r="U509" s="12"/>
      <c r="V509" s="12"/>
      <c r="W509" s="12"/>
      <c r="X509" s="12"/>
      <c r="Y509" s="12">
        <v>424.7</v>
      </c>
      <c r="Z509" s="12"/>
      <c r="AA509" s="12"/>
      <c r="AB509" s="12"/>
      <c r="AC509" s="12"/>
      <c r="AD509" s="13">
        <v>604.70000000000005</v>
      </c>
      <c r="AE509" s="5">
        <v>180</v>
      </c>
      <c r="AF509" s="5"/>
      <c r="AG509" s="5"/>
      <c r="AH509" s="5"/>
      <c r="AI509" s="5"/>
      <c r="AJ509" s="5"/>
      <c r="AK509" s="5"/>
      <c r="AL509" s="5"/>
      <c r="AM509" s="5"/>
      <c r="AN509" s="5"/>
      <c r="AO509" s="5">
        <v>180</v>
      </c>
      <c r="AP509" s="5"/>
      <c r="AQ509" s="5"/>
      <c r="AR509" s="5"/>
      <c r="AS509" s="5"/>
      <c r="AT509" s="5"/>
      <c r="AU509" s="5"/>
      <c r="AV509" s="5"/>
      <c r="AW509" s="5"/>
      <c r="AX509" s="5"/>
    </row>
    <row r="510" spans="1:50" ht="173.25">
      <c r="A510" s="20" t="s">
        <v>783</v>
      </c>
      <c r="B510" s="11" t="s">
        <v>784</v>
      </c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0"/>
      <c r="R510" s="11"/>
      <c r="S510" s="11"/>
      <c r="T510" s="12">
        <v>1323.2</v>
      </c>
      <c r="U510" s="12"/>
      <c r="V510" s="12"/>
      <c r="W510" s="12"/>
      <c r="X510" s="12"/>
      <c r="Y510" s="12">
        <v>-724.2</v>
      </c>
      <c r="Z510" s="12"/>
      <c r="AA510" s="12"/>
      <c r="AB510" s="12"/>
      <c r="AC510" s="12"/>
      <c r="AD510" s="13">
        <f>AD511</f>
        <v>179.7</v>
      </c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</row>
    <row r="511" spans="1:50" ht="173.25">
      <c r="A511" s="20" t="s">
        <v>785</v>
      </c>
      <c r="B511" s="11" t="s">
        <v>784</v>
      </c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0" t="s">
        <v>352</v>
      </c>
      <c r="R511" s="11" t="s">
        <v>46</v>
      </c>
      <c r="S511" s="11" t="s">
        <v>232</v>
      </c>
      <c r="T511" s="12">
        <v>1323.2</v>
      </c>
      <c r="U511" s="12"/>
      <c r="V511" s="12"/>
      <c r="W511" s="12"/>
      <c r="X511" s="12"/>
      <c r="Y511" s="12">
        <v>-724.2</v>
      </c>
      <c r="Z511" s="12"/>
      <c r="AA511" s="12"/>
      <c r="AB511" s="12"/>
      <c r="AC511" s="12"/>
      <c r="AD511" s="13">
        <v>179.7</v>
      </c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</row>
    <row r="512" spans="1:50" ht="94.5">
      <c r="A512" s="19" t="s">
        <v>786</v>
      </c>
      <c r="B512" s="11" t="s">
        <v>787</v>
      </c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0"/>
      <c r="R512" s="11"/>
      <c r="S512" s="11"/>
      <c r="T512" s="12"/>
      <c r="U512" s="12"/>
      <c r="V512" s="12"/>
      <c r="W512" s="12"/>
      <c r="X512" s="12"/>
      <c r="Y512" s="12">
        <v>17</v>
      </c>
      <c r="Z512" s="12"/>
      <c r="AA512" s="12"/>
      <c r="AB512" s="12"/>
      <c r="AC512" s="12"/>
      <c r="AD512" s="13">
        <f>AD513</f>
        <v>17</v>
      </c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</row>
    <row r="513" spans="1:50" ht="126">
      <c r="A513" s="20" t="s">
        <v>788</v>
      </c>
      <c r="B513" s="11" t="s">
        <v>787</v>
      </c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0" t="s">
        <v>123</v>
      </c>
      <c r="R513" s="11" t="s">
        <v>30</v>
      </c>
      <c r="S513" s="11" t="s">
        <v>30</v>
      </c>
      <c r="T513" s="12"/>
      <c r="U513" s="12"/>
      <c r="V513" s="12"/>
      <c r="W513" s="12"/>
      <c r="X513" s="12"/>
      <c r="Y513" s="12">
        <v>17</v>
      </c>
      <c r="Z513" s="12"/>
      <c r="AA513" s="12"/>
      <c r="AB513" s="12"/>
      <c r="AC513" s="12"/>
      <c r="AD513" s="13">
        <v>17</v>
      </c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</row>
    <row r="514" spans="1:50" ht="126">
      <c r="A514" s="20" t="s">
        <v>789</v>
      </c>
      <c r="B514" s="11" t="s">
        <v>790</v>
      </c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0"/>
      <c r="R514" s="11"/>
      <c r="S514" s="11"/>
      <c r="T514" s="12"/>
      <c r="U514" s="12"/>
      <c r="V514" s="12"/>
      <c r="W514" s="12"/>
      <c r="X514" s="12"/>
      <c r="Y514" s="12">
        <v>0.1</v>
      </c>
      <c r="Z514" s="12"/>
      <c r="AA514" s="12"/>
      <c r="AB514" s="12"/>
      <c r="AC514" s="12"/>
      <c r="AD514" s="13">
        <f>AD515</f>
        <v>0</v>
      </c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</row>
    <row r="515" spans="1:50" ht="141.75">
      <c r="A515" s="20" t="s">
        <v>791</v>
      </c>
      <c r="B515" s="11" t="s">
        <v>790</v>
      </c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0" t="s">
        <v>29</v>
      </c>
      <c r="R515" s="11" t="s">
        <v>82</v>
      </c>
      <c r="S515" s="11" t="s">
        <v>31</v>
      </c>
      <c r="T515" s="12"/>
      <c r="U515" s="12"/>
      <c r="V515" s="12"/>
      <c r="W515" s="12"/>
      <c r="X515" s="12"/>
      <c r="Y515" s="12">
        <v>0.1</v>
      </c>
      <c r="Z515" s="12"/>
      <c r="AA515" s="12"/>
      <c r="AB515" s="12"/>
      <c r="AC515" s="12"/>
      <c r="AD515" s="13">
        <v>0</v>
      </c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</row>
    <row r="516" spans="1:50" ht="126">
      <c r="A516" s="20" t="s">
        <v>792</v>
      </c>
      <c r="B516" s="11" t="s">
        <v>793</v>
      </c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0"/>
      <c r="R516" s="11"/>
      <c r="S516" s="11"/>
      <c r="T516" s="12">
        <v>11.5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3">
        <f>AD517</f>
        <v>5.6</v>
      </c>
      <c r="AE516" s="5">
        <v>66.900000000000006</v>
      </c>
      <c r="AF516" s="5"/>
      <c r="AG516" s="5"/>
      <c r="AH516" s="5"/>
      <c r="AI516" s="5"/>
      <c r="AJ516" s="5"/>
      <c r="AK516" s="5"/>
      <c r="AL516" s="5"/>
      <c r="AM516" s="5"/>
      <c r="AN516" s="5"/>
      <c r="AO516" s="5">
        <v>4.7</v>
      </c>
      <c r="AP516" s="5"/>
      <c r="AQ516" s="5"/>
      <c r="AR516" s="5"/>
      <c r="AS516" s="5"/>
      <c r="AT516" s="5"/>
      <c r="AU516" s="5"/>
      <c r="AV516" s="5"/>
      <c r="AW516" s="5"/>
      <c r="AX516" s="5"/>
    </row>
    <row r="517" spans="1:50" ht="157.5">
      <c r="A517" s="20" t="s">
        <v>794</v>
      </c>
      <c r="B517" s="11" t="s">
        <v>793</v>
      </c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0" t="s">
        <v>123</v>
      </c>
      <c r="R517" s="11" t="s">
        <v>46</v>
      </c>
      <c r="S517" s="11" t="s">
        <v>129</v>
      </c>
      <c r="T517" s="12">
        <v>11.5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3">
        <v>5.6</v>
      </c>
      <c r="AE517" s="5">
        <v>66.900000000000006</v>
      </c>
      <c r="AF517" s="5"/>
      <c r="AG517" s="5"/>
      <c r="AH517" s="5"/>
      <c r="AI517" s="5"/>
      <c r="AJ517" s="5"/>
      <c r="AK517" s="5"/>
      <c r="AL517" s="5"/>
      <c r="AM517" s="5"/>
      <c r="AN517" s="5"/>
      <c r="AO517" s="5">
        <v>4.7</v>
      </c>
      <c r="AP517" s="5"/>
      <c r="AQ517" s="5"/>
      <c r="AR517" s="5"/>
      <c r="AS517" s="5"/>
      <c r="AT517" s="5"/>
      <c r="AU517" s="5"/>
      <c r="AV517" s="5"/>
      <c r="AW517" s="5"/>
      <c r="AX517" s="5"/>
    </row>
    <row r="518" spans="1:50" ht="173.25">
      <c r="A518" s="20" t="s">
        <v>795</v>
      </c>
      <c r="B518" s="11" t="s">
        <v>796</v>
      </c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0"/>
      <c r="R518" s="11"/>
      <c r="S518" s="11"/>
      <c r="T518" s="12"/>
      <c r="U518" s="12"/>
      <c r="V518" s="12"/>
      <c r="W518" s="12"/>
      <c r="X518" s="12"/>
      <c r="Y518" s="12">
        <v>1</v>
      </c>
      <c r="Z518" s="12"/>
      <c r="AA518" s="12"/>
      <c r="AB518" s="12"/>
      <c r="AC518" s="12"/>
      <c r="AD518" s="13">
        <f>AD519+AD520</f>
        <v>1</v>
      </c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</row>
    <row r="519" spans="1:50" ht="189">
      <c r="A519" s="20" t="s">
        <v>797</v>
      </c>
      <c r="B519" s="11" t="s">
        <v>796</v>
      </c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0" t="s">
        <v>116</v>
      </c>
      <c r="R519" s="11" t="s">
        <v>169</v>
      </c>
      <c r="S519" s="11" t="s">
        <v>170</v>
      </c>
      <c r="T519" s="12"/>
      <c r="U519" s="12"/>
      <c r="V519" s="12"/>
      <c r="W519" s="12"/>
      <c r="X519" s="12"/>
      <c r="Y519" s="12">
        <v>0.4</v>
      </c>
      <c r="Z519" s="12"/>
      <c r="AA519" s="12"/>
      <c r="AB519" s="12"/>
      <c r="AC519" s="12"/>
      <c r="AD519" s="13">
        <v>0.4</v>
      </c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</row>
    <row r="520" spans="1:50" ht="204.75">
      <c r="A520" s="20" t="s">
        <v>798</v>
      </c>
      <c r="B520" s="11" t="s">
        <v>796</v>
      </c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0" t="s">
        <v>123</v>
      </c>
      <c r="R520" s="11" t="s">
        <v>169</v>
      </c>
      <c r="S520" s="11" t="s">
        <v>83</v>
      </c>
      <c r="T520" s="12"/>
      <c r="U520" s="12"/>
      <c r="V520" s="12"/>
      <c r="W520" s="12"/>
      <c r="X520" s="12"/>
      <c r="Y520" s="12">
        <v>0.6</v>
      </c>
      <c r="Z520" s="12"/>
      <c r="AA520" s="12"/>
      <c r="AB520" s="12"/>
      <c r="AC520" s="12"/>
      <c r="AD520" s="13">
        <v>0.6</v>
      </c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</row>
    <row r="521" spans="1:50" ht="94.5">
      <c r="A521" s="19" t="s">
        <v>799</v>
      </c>
      <c r="B521" s="11" t="s">
        <v>800</v>
      </c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0"/>
      <c r="R521" s="11"/>
      <c r="S521" s="11"/>
      <c r="T521" s="12">
        <v>565.4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3">
        <f>AD522</f>
        <v>303.10000000000002</v>
      </c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</row>
    <row r="522" spans="1:50" ht="126">
      <c r="A522" s="20" t="s">
        <v>801</v>
      </c>
      <c r="B522" s="11" t="s">
        <v>800</v>
      </c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0" t="s">
        <v>123</v>
      </c>
      <c r="R522" s="11" t="s">
        <v>46</v>
      </c>
      <c r="S522" s="11" t="s">
        <v>232</v>
      </c>
      <c r="T522" s="12">
        <v>565.4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3">
        <v>303.10000000000002</v>
      </c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</row>
    <row r="523" spans="1:50" ht="126">
      <c r="A523" s="20" t="s">
        <v>802</v>
      </c>
      <c r="B523" s="11" t="s">
        <v>803</v>
      </c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0"/>
      <c r="R523" s="11"/>
      <c r="S523" s="11"/>
      <c r="T523" s="12"/>
      <c r="U523" s="12"/>
      <c r="V523" s="12"/>
      <c r="W523" s="12"/>
      <c r="X523" s="12"/>
      <c r="Y523" s="12">
        <v>817.9</v>
      </c>
      <c r="Z523" s="12"/>
      <c r="AA523" s="12"/>
      <c r="AB523" s="12"/>
      <c r="AC523" s="12"/>
      <c r="AD523" s="13">
        <f>AD524</f>
        <v>817.9</v>
      </c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</row>
    <row r="524" spans="1:50" ht="126">
      <c r="A524" s="20" t="s">
        <v>804</v>
      </c>
      <c r="B524" s="11" t="s">
        <v>803</v>
      </c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0" t="s">
        <v>805</v>
      </c>
      <c r="R524" s="11" t="s">
        <v>46</v>
      </c>
      <c r="S524" s="11" t="s">
        <v>232</v>
      </c>
      <c r="T524" s="12"/>
      <c r="U524" s="12"/>
      <c r="V524" s="12"/>
      <c r="W524" s="12"/>
      <c r="X524" s="12"/>
      <c r="Y524" s="12">
        <v>817.9</v>
      </c>
      <c r="Z524" s="12"/>
      <c r="AA524" s="12"/>
      <c r="AB524" s="12"/>
      <c r="AC524" s="12"/>
      <c r="AD524" s="13">
        <v>817.9</v>
      </c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</row>
    <row r="525" spans="1:50" ht="78.75">
      <c r="A525" s="19" t="s">
        <v>806</v>
      </c>
      <c r="B525" s="11" t="s">
        <v>807</v>
      </c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0"/>
      <c r="R525" s="11"/>
      <c r="S525" s="11"/>
      <c r="T525" s="12">
        <v>1830.5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3">
        <f>SUM(AD526:AD528)</f>
        <v>1830.5000000000002</v>
      </c>
      <c r="AE525" s="5">
        <v>1833.8</v>
      </c>
      <c r="AF525" s="5"/>
      <c r="AG525" s="5"/>
      <c r="AH525" s="5"/>
      <c r="AI525" s="5"/>
      <c r="AJ525" s="5"/>
      <c r="AK525" s="5"/>
      <c r="AL525" s="5"/>
      <c r="AM525" s="5"/>
      <c r="AN525" s="5"/>
      <c r="AO525" s="5">
        <v>1929</v>
      </c>
      <c r="AP525" s="5"/>
      <c r="AQ525" s="5"/>
      <c r="AR525" s="5"/>
      <c r="AS525" s="5"/>
      <c r="AT525" s="5"/>
      <c r="AU525" s="5"/>
      <c r="AV525" s="5"/>
      <c r="AW525" s="5"/>
      <c r="AX525" s="5"/>
    </row>
    <row r="526" spans="1:50" ht="110.25">
      <c r="A526" s="20" t="s">
        <v>808</v>
      </c>
      <c r="B526" s="11" t="s">
        <v>807</v>
      </c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0" t="s">
        <v>116</v>
      </c>
      <c r="R526" s="11" t="s">
        <v>46</v>
      </c>
      <c r="S526" s="11" t="s">
        <v>232</v>
      </c>
      <c r="T526" s="12">
        <v>1472.9</v>
      </c>
      <c r="U526" s="12"/>
      <c r="V526" s="12"/>
      <c r="W526" s="12"/>
      <c r="X526" s="12"/>
      <c r="Y526" s="12">
        <v>40</v>
      </c>
      <c r="Z526" s="12"/>
      <c r="AA526" s="12"/>
      <c r="AB526" s="12"/>
      <c r="AC526" s="12"/>
      <c r="AD526" s="13">
        <v>1512.9</v>
      </c>
      <c r="AE526" s="5">
        <v>1472.9</v>
      </c>
      <c r="AF526" s="5"/>
      <c r="AG526" s="5"/>
      <c r="AH526" s="5"/>
      <c r="AI526" s="5"/>
      <c r="AJ526" s="5">
        <v>56.3</v>
      </c>
      <c r="AK526" s="5"/>
      <c r="AL526" s="5"/>
      <c r="AM526" s="5"/>
      <c r="AN526" s="5"/>
      <c r="AO526" s="5">
        <v>1561.3</v>
      </c>
      <c r="AP526" s="5"/>
      <c r="AQ526" s="5"/>
      <c r="AR526" s="5"/>
      <c r="AS526" s="5"/>
      <c r="AT526" s="5">
        <v>48.5</v>
      </c>
      <c r="AU526" s="5"/>
      <c r="AV526" s="5"/>
      <c r="AW526" s="5"/>
      <c r="AX526" s="5"/>
    </row>
    <row r="527" spans="1:50" ht="110.25">
      <c r="A527" s="20" t="s">
        <v>809</v>
      </c>
      <c r="B527" s="11" t="s">
        <v>807</v>
      </c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0" t="s">
        <v>123</v>
      </c>
      <c r="R527" s="11" t="s">
        <v>46</v>
      </c>
      <c r="S527" s="11" t="s">
        <v>232</v>
      </c>
      <c r="T527" s="12">
        <v>356.4</v>
      </c>
      <c r="U527" s="12"/>
      <c r="V527" s="12"/>
      <c r="W527" s="12"/>
      <c r="X527" s="12"/>
      <c r="Y527" s="12">
        <v>-40</v>
      </c>
      <c r="Z527" s="12"/>
      <c r="AA527" s="12"/>
      <c r="AB527" s="12"/>
      <c r="AC527" s="12"/>
      <c r="AD527" s="13">
        <v>316.39999999999998</v>
      </c>
      <c r="AE527" s="5">
        <v>359.7</v>
      </c>
      <c r="AF527" s="5"/>
      <c r="AG527" s="5"/>
      <c r="AH527" s="5"/>
      <c r="AI527" s="5"/>
      <c r="AJ527" s="5">
        <v>-56.3</v>
      </c>
      <c r="AK527" s="5"/>
      <c r="AL527" s="5"/>
      <c r="AM527" s="5"/>
      <c r="AN527" s="5"/>
      <c r="AO527" s="5">
        <v>366.5</v>
      </c>
      <c r="AP527" s="5"/>
      <c r="AQ527" s="5"/>
      <c r="AR527" s="5"/>
      <c r="AS527" s="5"/>
      <c r="AT527" s="5">
        <v>-48.5</v>
      </c>
      <c r="AU527" s="5"/>
      <c r="AV527" s="5"/>
      <c r="AW527" s="5"/>
      <c r="AX527" s="5"/>
    </row>
    <row r="528" spans="1:50" ht="94.5">
      <c r="A528" s="20" t="s">
        <v>810</v>
      </c>
      <c r="B528" s="11" t="s">
        <v>807</v>
      </c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0" t="s">
        <v>133</v>
      </c>
      <c r="R528" s="11" t="s">
        <v>46</v>
      </c>
      <c r="S528" s="11" t="s">
        <v>232</v>
      </c>
      <c r="T528" s="12">
        <v>1.2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3">
        <v>1.2</v>
      </c>
      <c r="AE528" s="5">
        <v>1.2</v>
      </c>
      <c r="AF528" s="5"/>
      <c r="AG528" s="5"/>
      <c r="AH528" s="5"/>
      <c r="AI528" s="5"/>
      <c r="AJ528" s="5"/>
      <c r="AK528" s="5"/>
      <c r="AL528" s="5"/>
      <c r="AM528" s="5"/>
      <c r="AN528" s="5"/>
      <c r="AO528" s="5">
        <v>1.2</v>
      </c>
      <c r="AP528" s="5"/>
      <c r="AQ528" s="5"/>
      <c r="AR528" s="5"/>
      <c r="AS528" s="5"/>
      <c r="AT528" s="5"/>
      <c r="AU528" s="5"/>
      <c r="AV528" s="5"/>
      <c r="AW528" s="5"/>
      <c r="AX528" s="5"/>
    </row>
    <row r="529" spans="1:50" ht="141.75">
      <c r="A529" s="20" t="s">
        <v>811</v>
      </c>
      <c r="B529" s="11" t="s">
        <v>812</v>
      </c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0"/>
      <c r="R529" s="11"/>
      <c r="S529" s="11"/>
      <c r="T529" s="12"/>
      <c r="U529" s="12"/>
      <c r="V529" s="12"/>
      <c r="W529" s="12"/>
      <c r="X529" s="12"/>
      <c r="Y529" s="12">
        <v>7040.8</v>
      </c>
      <c r="Z529" s="12"/>
      <c r="AA529" s="12"/>
      <c r="AB529" s="12"/>
      <c r="AC529" s="12"/>
      <c r="AD529" s="13">
        <f>AD530+AD531</f>
        <v>6620.1</v>
      </c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</row>
    <row r="530" spans="1:50" ht="157.5">
      <c r="A530" s="20" t="s">
        <v>813</v>
      </c>
      <c r="B530" s="11" t="s">
        <v>812</v>
      </c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0" t="s">
        <v>29</v>
      </c>
      <c r="R530" s="11" t="s">
        <v>30</v>
      </c>
      <c r="S530" s="11" t="s">
        <v>46</v>
      </c>
      <c r="T530" s="12"/>
      <c r="U530" s="12"/>
      <c r="V530" s="12"/>
      <c r="W530" s="12"/>
      <c r="X530" s="12"/>
      <c r="Y530" s="12">
        <v>3692.5</v>
      </c>
      <c r="Z530" s="12"/>
      <c r="AA530" s="12"/>
      <c r="AB530" s="12"/>
      <c r="AC530" s="12"/>
      <c r="AD530" s="13">
        <v>3656.9</v>
      </c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</row>
    <row r="531" spans="1:50" ht="157.5">
      <c r="A531" s="20" t="s">
        <v>813</v>
      </c>
      <c r="B531" s="11" t="s">
        <v>812</v>
      </c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0" t="s">
        <v>29</v>
      </c>
      <c r="R531" s="11" t="s">
        <v>30</v>
      </c>
      <c r="S531" s="11" t="s">
        <v>31</v>
      </c>
      <c r="T531" s="12"/>
      <c r="U531" s="12"/>
      <c r="V531" s="12"/>
      <c r="W531" s="12"/>
      <c r="X531" s="12"/>
      <c r="Y531" s="12">
        <v>3348.3</v>
      </c>
      <c r="Z531" s="12"/>
      <c r="AA531" s="12"/>
      <c r="AB531" s="12"/>
      <c r="AC531" s="12"/>
      <c r="AD531" s="13">
        <v>2963.2</v>
      </c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</row>
    <row r="532" spans="1:50" ht="78.75">
      <c r="A532" s="19" t="s">
        <v>806</v>
      </c>
      <c r="B532" s="11" t="s">
        <v>814</v>
      </c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0"/>
      <c r="R532" s="11"/>
      <c r="S532" s="11"/>
      <c r="T532" s="12"/>
      <c r="U532" s="12"/>
      <c r="V532" s="12"/>
      <c r="W532" s="12"/>
      <c r="X532" s="12"/>
      <c r="Y532" s="12">
        <v>138.5</v>
      </c>
      <c r="Z532" s="12"/>
      <c r="AA532" s="12"/>
      <c r="AB532" s="12"/>
      <c r="AC532" s="12"/>
      <c r="AD532" s="13">
        <f>AD533</f>
        <v>138.5</v>
      </c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</row>
    <row r="533" spans="1:50" ht="110.25">
      <c r="A533" s="20" t="s">
        <v>808</v>
      </c>
      <c r="B533" s="11" t="s">
        <v>814</v>
      </c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0" t="s">
        <v>116</v>
      </c>
      <c r="R533" s="11" t="s">
        <v>46</v>
      </c>
      <c r="S533" s="11" t="s">
        <v>232</v>
      </c>
      <c r="T533" s="12"/>
      <c r="U533" s="12"/>
      <c r="V533" s="12"/>
      <c r="W533" s="12"/>
      <c r="X533" s="12"/>
      <c r="Y533" s="12">
        <v>138.5</v>
      </c>
      <c r="Z533" s="12"/>
      <c r="AA533" s="12"/>
      <c r="AB533" s="12"/>
      <c r="AC533" s="12"/>
      <c r="AD533" s="13">
        <v>138.5</v>
      </c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</row>
    <row r="534" spans="1:50" ht="126">
      <c r="A534" s="20" t="s">
        <v>815</v>
      </c>
      <c r="B534" s="11" t="s">
        <v>816</v>
      </c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0"/>
      <c r="R534" s="11"/>
      <c r="S534" s="11"/>
      <c r="T534" s="12">
        <v>137.19999999999999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3">
        <f>AD535+AD536</f>
        <v>137.19999999999999</v>
      </c>
      <c r="AE534" s="5">
        <v>137.19999999999999</v>
      </c>
      <c r="AF534" s="5"/>
      <c r="AG534" s="5"/>
      <c r="AH534" s="5"/>
      <c r="AI534" s="5"/>
      <c r="AJ534" s="5"/>
      <c r="AK534" s="5"/>
      <c r="AL534" s="5"/>
      <c r="AM534" s="5"/>
      <c r="AN534" s="5"/>
      <c r="AO534" s="5">
        <v>137.19999999999999</v>
      </c>
      <c r="AP534" s="5"/>
      <c r="AQ534" s="5"/>
      <c r="AR534" s="5"/>
      <c r="AS534" s="5"/>
      <c r="AT534" s="5"/>
      <c r="AU534" s="5"/>
      <c r="AV534" s="5"/>
      <c r="AW534" s="5"/>
      <c r="AX534" s="5"/>
    </row>
    <row r="535" spans="1:50" ht="141.75">
      <c r="A535" s="20" t="s">
        <v>817</v>
      </c>
      <c r="B535" s="11" t="s">
        <v>816</v>
      </c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0" t="s">
        <v>116</v>
      </c>
      <c r="R535" s="11" t="s">
        <v>46</v>
      </c>
      <c r="S535" s="11" t="s">
        <v>232</v>
      </c>
      <c r="T535" s="12">
        <v>125.6</v>
      </c>
      <c r="U535" s="12"/>
      <c r="V535" s="12"/>
      <c r="W535" s="12"/>
      <c r="X535" s="12"/>
      <c r="Y535" s="12">
        <v>1.1000000000000001</v>
      </c>
      <c r="Z535" s="12"/>
      <c r="AA535" s="12"/>
      <c r="AB535" s="12"/>
      <c r="AC535" s="12"/>
      <c r="AD535" s="13">
        <v>126.7</v>
      </c>
      <c r="AE535" s="5">
        <v>125.6</v>
      </c>
      <c r="AF535" s="5"/>
      <c r="AG535" s="5"/>
      <c r="AH535" s="5"/>
      <c r="AI535" s="5"/>
      <c r="AJ535" s="5">
        <v>1.1000000000000001</v>
      </c>
      <c r="AK535" s="5"/>
      <c r="AL535" s="5"/>
      <c r="AM535" s="5"/>
      <c r="AN535" s="5"/>
      <c r="AO535" s="5">
        <v>125.6</v>
      </c>
      <c r="AP535" s="5"/>
      <c r="AQ535" s="5"/>
      <c r="AR535" s="5"/>
      <c r="AS535" s="5"/>
      <c r="AT535" s="5">
        <v>1.1000000000000001</v>
      </c>
      <c r="AU535" s="5"/>
      <c r="AV535" s="5"/>
      <c r="AW535" s="5"/>
      <c r="AX535" s="5"/>
    </row>
    <row r="536" spans="1:50" ht="157.5">
      <c r="A536" s="20" t="s">
        <v>818</v>
      </c>
      <c r="B536" s="11" t="s">
        <v>816</v>
      </c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0" t="s">
        <v>123</v>
      </c>
      <c r="R536" s="11" t="s">
        <v>46</v>
      </c>
      <c r="S536" s="11" t="s">
        <v>232</v>
      </c>
      <c r="T536" s="12">
        <v>11.6</v>
      </c>
      <c r="U536" s="12"/>
      <c r="V536" s="12"/>
      <c r="W536" s="12"/>
      <c r="X536" s="12"/>
      <c r="Y536" s="12">
        <v>-1.1000000000000001</v>
      </c>
      <c r="Z536" s="12"/>
      <c r="AA536" s="12"/>
      <c r="AB536" s="12"/>
      <c r="AC536" s="12"/>
      <c r="AD536" s="13">
        <v>10.5</v>
      </c>
      <c r="AE536" s="5">
        <v>11.6</v>
      </c>
      <c r="AF536" s="5"/>
      <c r="AG536" s="5"/>
      <c r="AH536" s="5"/>
      <c r="AI536" s="5"/>
      <c r="AJ536" s="5">
        <v>-1.1000000000000001</v>
      </c>
      <c r="AK536" s="5"/>
      <c r="AL536" s="5"/>
      <c r="AM536" s="5"/>
      <c r="AN536" s="5"/>
      <c r="AO536" s="5">
        <v>11.6</v>
      </c>
      <c r="AP536" s="5"/>
      <c r="AQ536" s="5"/>
      <c r="AR536" s="5"/>
      <c r="AS536" s="5"/>
      <c r="AT536" s="5">
        <v>-1.1000000000000001</v>
      </c>
      <c r="AU536" s="5"/>
      <c r="AV536" s="5"/>
      <c r="AW536" s="5"/>
      <c r="AX536" s="5"/>
    </row>
    <row r="537" spans="1:50" ht="94.5">
      <c r="A537" s="19" t="s">
        <v>819</v>
      </c>
      <c r="B537" s="11" t="s">
        <v>820</v>
      </c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0"/>
      <c r="R537" s="11"/>
      <c r="S537" s="11"/>
      <c r="T537" s="12">
        <v>485.6</v>
      </c>
      <c r="U537" s="12"/>
      <c r="V537" s="12"/>
      <c r="W537" s="12"/>
      <c r="X537" s="12"/>
      <c r="Y537" s="12">
        <v>97.2</v>
      </c>
      <c r="Z537" s="12"/>
      <c r="AA537" s="12"/>
      <c r="AB537" s="12"/>
      <c r="AC537" s="12"/>
      <c r="AD537" s="13">
        <f>AD538+AD539</f>
        <v>506</v>
      </c>
      <c r="AE537" s="5">
        <v>485.6</v>
      </c>
      <c r="AF537" s="5"/>
      <c r="AG537" s="5"/>
      <c r="AH537" s="5"/>
      <c r="AI537" s="5"/>
      <c r="AJ537" s="5"/>
      <c r="AK537" s="5"/>
      <c r="AL537" s="5"/>
      <c r="AM537" s="5"/>
      <c r="AN537" s="5"/>
      <c r="AO537" s="5">
        <v>485.6</v>
      </c>
      <c r="AP537" s="5"/>
      <c r="AQ537" s="5"/>
      <c r="AR537" s="5"/>
      <c r="AS537" s="5"/>
      <c r="AT537" s="5"/>
      <c r="AU537" s="5"/>
      <c r="AV537" s="5"/>
      <c r="AW537" s="5"/>
      <c r="AX537" s="5"/>
    </row>
    <row r="538" spans="1:50" ht="110.25">
      <c r="A538" s="20" t="s">
        <v>821</v>
      </c>
      <c r="B538" s="11" t="s">
        <v>820</v>
      </c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0" t="s">
        <v>116</v>
      </c>
      <c r="R538" s="11" t="s">
        <v>46</v>
      </c>
      <c r="S538" s="11" t="s">
        <v>246</v>
      </c>
      <c r="T538" s="12">
        <v>455.2</v>
      </c>
      <c r="U538" s="12"/>
      <c r="V538" s="12"/>
      <c r="W538" s="12"/>
      <c r="X538" s="12"/>
      <c r="Y538" s="12">
        <v>97.2</v>
      </c>
      <c r="Z538" s="12"/>
      <c r="AA538" s="12"/>
      <c r="AB538" s="12"/>
      <c r="AC538" s="12"/>
      <c r="AD538" s="13">
        <v>475.6</v>
      </c>
      <c r="AE538" s="5">
        <v>455.2</v>
      </c>
      <c r="AF538" s="5"/>
      <c r="AG538" s="5"/>
      <c r="AH538" s="5"/>
      <c r="AI538" s="5"/>
      <c r="AJ538" s="5"/>
      <c r="AK538" s="5"/>
      <c r="AL538" s="5"/>
      <c r="AM538" s="5"/>
      <c r="AN538" s="5"/>
      <c r="AO538" s="5">
        <v>455.2</v>
      </c>
      <c r="AP538" s="5"/>
      <c r="AQ538" s="5"/>
      <c r="AR538" s="5"/>
      <c r="AS538" s="5"/>
      <c r="AT538" s="5"/>
      <c r="AU538" s="5"/>
      <c r="AV538" s="5"/>
      <c r="AW538" s="5"/>
      <c r="AX538" s="5"/>
    </row>
    <row r="539" spans="1:50" ht="126">
      <c r="A539" s="20" t="s">
        <v>822</v>
      </c>
      <c r="B539" s="11" t="s">
        <v>820</v>
      </c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0" t="s">
        <v>123</v>
      </c>
      <c r="R539" s="11" t="s">
        <v>46</v>
      </c>
      <c r="S539" s="11" t="s">
        <v>246</v>
      </c>
      <c r="T539" s="12">
        <v>30.4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3">
        <v>30.4</v>
      </c>
      <c r="AE539" s="5">
        <v>30.4</v>
      </c>
      <c r="AF539" s="5"/>
      <c r="AG539" s="5"/>
      <c r="AH539" s="5"/>
      <c r="AI539" s="5"/>
      <c r="AJ539" s="5"/>
      <c r="AK539" s="5"/>
      <c r="AL539" s="5"/>
      <c r="AM539" s="5"/>
      <c r="AN539" s="5"/>
      <c r="AO539" s="5">
        <v>30.4</v>
      </c>
      <c r="AP539" s="5"/>
      <c r="AQ539" s="5"/>
      <c r="AR539" s="5"/>
      <c r="AS539" s="5"/>
      <c r="AT539" s="5"/>
      <c r="AU539" s="5"/>
      <c r="AV539" s="5"/>
      <c r="AW539" s="5"/>
      <c r="AX539" s="5"/>
    </row>
    <row r="540" spans="1:50" ht="110.25">
      <c r="A540" s="20" t="s">
        <v>823</v>
      </c>
      <c r="B540" s="11" t="s">
        <v>824</v>
      </c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0"/>
      <c r="R540" s="11"/>
      <c r="S540" s="11"/>
      <c r="T540" s="12">
        <v>475.2</v>
      </c>
      <c r="U540" s="12"/>
      <c r="V540" s="12"/>
      <c r="W540" s="12"/>
      <c r="X540" s="12"/>
      <c r="Y540" s="12">
        <v>68.599999999999994</v>
      </c>
      <c r="Z540" s="12"/>
      <c r="AA540" s="12"/>
      <c r="AB540" s="12"/>
      <c r="AC540" s="12"/>
      <c r="AD540" s="13">
        <f>AD541+AD542</f>
        <v>505</v>
      </c>
      <c r="AE540" s="5">
        <v>475.2</v>
      </c>
      <c r="AF540" s="5"/>
      <c r="AG540" s="5"/>
      <c r="AH540" s="5"/>
      <c r="AI540" s="5"/>
      <c r="AJ540" s="5"/>
      <c r="AK540" s="5"/>
      <c r="AL540" s="5"/>
      <c r="AM540" s="5"/>
      <c r="AN540" s="5"/>
      <c r="AO540" s="5">
        <v>475.2</v>
      </c>
      <c r="AP540" s="5"/>
      <c r="AQ540" s="5"/>
      <c r="AR540" s="5"/>
      <c r="AS540" s="5"/>
      <c r="AT540" s="5"/>
      <c r="AU540" s="5"/>
      <c r="AV540" s="5"/>
      <c r="AW540" s="5"/>
      <c r="AX540" s="5"/>
    </row>
    <row r="541" spans="1:50" ht="126">
      <c r="A541" s="20" t="s">
        <v>825</v>
      </c>
      <c r="B541" s="11" t="s">
        <v>824</v>
      </c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0" t="s">
        <v>116</v>
      </c>
      <c r="R541" s="11" t="s">
        <v>46</v>
      </c>
      <c r="S541" s="11" t="s">
        <v>246</v>
      </c>
      <c r="T541" s="12">
        <v>455.2</v>
      </c>
      <c r="U541" s="12"/>
      <c r="V541" s="12"/>
      <c r="W541" s="12"/>
      <c r="X541" s="12"/>
      <c r="Y541" s="12">
        <v>68.599999999999994</v>
      </c>
      <c r="Z541" s="12"/>
      <c r="AA541" s="12"/>
      <c r="AB541" s="12"/>
      <c r="AC541" s="12"/>
      <c r="AD541" s="13">
        <v>485</v>
      </c>
      <c r="AE541" s="5">
        <v>455.2</v>
      </c>
      <c r="AF541" s="5"/>
      <c r="AG541" s="5"/>
      <c r="AH541" s="5"/>
      <c r="AI541" s="5"/>
      <c r="AJ541" s="5"/>
      <c r="AK541" s="5"/>
      <c r="AL541" s="5"/>
      <c r="AM541" s="5"/>
      <c r="AN541" s="5"/>
      <c r="AO541" s="5">
        <v>455.2</v>
      </c>
      <c r="AP541" s="5"/>
      <c r="AQ541" s="5"/>
      <c r="AR541" s="5"/>
      <c r="AS541" s="5"/>
      <c r="AT541" s="5"/>
      <c r="AU541" s="5"/>
      <c r="AV541" s="5"/>
      <c r="AW541" s="5"/>
      <c r="AX541" s="5"/>
    </row>
    <row r="542" spans="1:50" ht="141.75">
      <c r="A542" s="20" t="s">
        <v>826</v>
      </c>
      <c r="B542" s="11" t="s">
        <v>824</v>
      </c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0" t="s">
        <v>123</v>
      </c>
      <c r="R542" s="11" t="s">
        <v>46</v>
      </c>
      <c r="S542" s="11" t="s">
        <v>246</v>
      </c>
      <c r="T542" s="12">
        <v>20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3">
        <v>20</v>
      </c>
      <c r="AE542" s="5">
        <v>20</v>
      </c>
      <c r="AF542" s="5"/>
      <c r="AG542" s="5"/>
      <c r="AH542" s="5"/>
      <c r="AI542" s="5"/>
      <c r="AJ542" s="5"/>
      <c r="AK542" s="5"/>
      <c r="AL542" s="5"/>
      <c r="AM542" s="5"/>
      <c r="AN542" s="5"/>
      <c r="AO542" s="5">
        <v>20</v>
      </c>
      <c r="AP542" s="5"/>
      <c r="AQ542" s="5"/>
      <c r="AR542" s="5"/>
      <c r="AS542" s="5"/>
      <c r="AT542" s="5"/>
      <c r="AU542" s="5"/>
      <c r="AV542" s="5"/>
      <c r="AW542" s="5"/>
      <c r="AX542" s="5"/>
    </row>
    <row r="543" spans="1:50" ht="157.5">
      <c r="A543" s="20" t="s">
        <v>827</v>
      </c>
      <c r="B543" s="11" t="s">
        <v>828</v>
      </c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0"/>
      <c r="R543" s="11"/>
      <c r="S543" s="11"/>
      <c r="T543" s="12">
        <v>0.3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3">
        <f>AD544</f>
        <v>0.3</v>
      </c>
      <c r="AE543" s="5">
        <v>0.3</v>
      </c>
      <c r="AF543" s="5"/>
      <c r="AG543" s="5"/>
      <c r="AH543" s="5"/>
      <c r="AI543" s="5"/>
      <c r="AJ543" s="5"/>
      <c r="AK543" s="5"/>
      <c r="AL543" s="5"/>
      <c r="AM543" s="5"/>
      <c r="AN543" s="5"/>
      <c r="AO543" s="5">
        <v>0.3</v>
      </c>
      <c r="AP543" s="5"/>
      <c r="AQ543" s="5"/>
      <c r="AR543" s="5"/>
      <c r="AS543" s="5"/>
      <c r="AT543" s="5"/>
      <c r="AU543" s="5"/>
      <c r="AV543" s="5"/>
      <c r="AW543" s="5"/>
      <c r="AX543" s="5"/>
    </row>
    <row r="544" spans="1:50" ht="189">
      <c r="A544" s="20" t="s">
        <v>829</v>
      </c>
      <c r="B544" s="11" t="s">
        <v>828</v>
      </c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0" t="s">
        <v>123</v>
      </c>
      <c r="R544" s="11" t="s">
        <v>46</v>
      </c>
      <c r="S544" s="11" t="s">
        <v>246</v>
      </c>
      <c r="T544" s="12">
        <v>0.3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3">
        <v>0.3</v>
      </c>
      <c r="AE544" s="5">
        <v>0.3</v>
      </c>
      <c r="AF544" s="5"/>
      <c r="AG544" s="5"/>
      <c r="AH544" s="5"/>
      <c r="AI544" s="5"/>
      <c r="AJ544" s="5"/>
      <c r="AK544" s="5"/>
      <c r="AL544" s="5"/>
      <c r="AM544" s="5"/>
      <c r="AN544" s="5"/>
      <c r="AO544" s="5">
        <v>0.3</v>
      </c>
      <c r="AP544" s="5"/>
      <c r="AQ544" s="5"/>
      <c r="AR544" s="5"/>
      <c r="AS544" s="5"/>
      <c r="AT544" s="5"/>
      <c r="AU544" s="5"/>
      <c r="AV544" s="5"/>
      <c r="AW544" s="5"/>
      <c r="AX544" s="5"/>
    </row>
    <row r="545" spans="1:50" ht="94.5">
      <c r="A545" s="19" t="s">
        <v>830</v>
      </c>
      <c r="B545" s="11" t="s">
        <v>831</v>
      </c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0"/>
      <c r="R545" s="11"/>
      <c r="S545" s="11"/>
      <c r="T545" s="12"/>
      <c r="U545" s="12"/>
      <c r="V545" s="12"/>
      <c r="W545" s="12"/>
      <c r="X545" s="12"/>
      <c r="Y545" s="12">
        <v>345.3</v>
      </c>
      <c r="Z545" s="12"/>
      <c r="AA545" s="12"/>
      <c r="AB545" s="12"/>
      <c r="AC545" s="12"/>
      <c r="AD545" s="13">
        <f>AD546</f>
        <v>345.3</v>
      </c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</row>
    <row r="546" spans="1:50" ht="110.25">
      <c r="A546" s="20" t="s">
        <v>832</v>
      </c>
      <c r="B546" s="11" t="s">
        <v>831</v>
      </c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0" t="s">
        <v>437</v>
      </c>
      <c r="R546" s="11" t="s">
        <v>704</v>
      </c>
      <c r="S546" s="11" t="s">
        <v>83</v>
      </c>
      <c r="T546" s="12"/>
      <c r="U546" s="12"/>
      <c r="V546" s="12"/>
      <c r="W546" s="12"/>
      <c r="X546" s="12"/>
      <c r="Y546" s="12">
        <v>345.3</v>
      </c>
      <c r="Z546" s="12"/>
      <c r="AA546" s="12"/>
      <c r="AB546" s="12"/>
      <c r="AC546" s="12"/>
      <c r="AD546" s="13">
        <v>345.3</v>
      </c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</row>
    <row r="547" spans="1:50" ht="94.5">
      <c r="A547" s="19" t="s">
        <v>833</v>
      </c>
      <c r="B547" s="11" t="s">
        <v>834</v>
      </c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0"/>
      <c r="R547" s="11"/>
      <c r="S547" s="11"/>
      <c r="T547" s="12"/>
      <c r="U547" s="12"/>
      <c r="V547" s="12"/>
      <c r="W547" s="12"/>
      <c r="X547" s="12"/>
      <c r="Y547" s="12">
        <v>230.6</v>
      </c>
      <c r="Z547" s="12"/>
      <c r="AA547" s="12"/>
      <c r="AB547" s="12"/>
      <c r="AC547" s="12"/>
      <c r="AD547" s="13">
        <f>AD548</f>
        <v>17.7</v>
      </c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</row>
    <row r="548" spans="1:50" ht="110.25">
      <c r="A548" s="20" t="s">
        <v>835</v>
      </c>
      <c r="B548" s="11" t="s">
        <v>834</v>
      </c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0" t="s">
        <v>437</v>
      </c>
      <c r="R548" s="11" t="s">
        <v>704</v>
      </c>
      <c r="S548" s="11" t="s">
        <v>83</v>
      </c>
      <c r="T548" s="12"/>
      <c r="U548" s="12"/>
      <c r="V548" s="12"/>
      <c r="W548" s="12"/>
      <c r="X548" s="12"/>
      <c r="Y548" s="12">
        <v>230.6</v>
      </c>
      <c r="Z548" s="12"/>
      <c r="AA548" s="12"/>
      <c r="AB548" s="12"/>
      <c r="AC548" s="12"/>
      <c r="AD548" s="13">
        <v>17.7</v>
      </c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</row>
    <row r="549" spans="1:50" ht="110.25">
      <c r="A549" s="20" t="s">
        <v>836</v>
      </c>
      <c r="B549" s="11" t="s">
        <v>837</v>
      </c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0"/>
      <c r="R549" s="11"/>
      <c r="S549" s="11"/>
      <c r="T549" s="12">
        <v>4285.8</v>
      </c>
      <c r="U549" s="12"/>
      <c r="V549" s="12"/>
      <c r="W549" s="12"/>
      <c r="X549" s="12"/>
      <c r="Y549" s="12">
        <v>-880.6</v>
      </c>
      <c r="Z549" s="12"/>
      <c r="AA549" s="12"/>
      <c r="AB549" s="12"/>
      <c r="AC549" s="12"/>
      <c r="AD549" s="13">
        <f>AD550</f>
        <v>3404.7</v>
      </c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</row>
    <row r="550" spans="1:50" ht="126">
      <c r="A550" s="20" t="s">
        <v>838</v>
      </c>
      <c r="B550" s="11" t="s">
        <v>837</v>
      </c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0" t="s">
        <v>437</v>
      </c>
      <c r="R550" s="11" t="s">
        <v>704</v>
      </c>
      <c r="S550" s="11" t="s">
        <v>83</v>
      </c>
      <c r="T550" s="12">
        <v>4285.8</v>
      </c>
      <c r="U550" s="12"/>
      <c r="V550" s="12"/>
      <c r="W550" s="12"/>
      <c r="X550" s="12"/>
      <c r="Y550" s="12">
        <v>-880.6</v>
      </c>
      <c r="Z550" s="12"/>
      <c r="AA550" s="12"/>
      <c r="AB550" s="12"/>
      <c r="AC550" s="12"/>
      <c r="AD550" s="13">
        <v>3404.7</v>
      </c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</row>
    <row r="551" spans="1:50" ht="78.75">
      <c r="A551" s="19" t="s">
        <v>839</v>
      </c>
      <c r="B551" s="11" t="s">
        <v>840</v>
      </c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0"/>
      <c r="R551" s="11"/>
      <c r="S551" s="11"/>
      <c r="T551" s="12"/>
      <c r="U551" s="12"/>
      <c r="V551" s="12"/>
      <c r="W551" s="12"/>
      <c r="X551" s="12"/>
      <c r="Y551" s="12">
        <v>803.1</v>
      </c>
      <c r="Z551" s="12"/>
      <c r="AA551" s="12"/>
      <c r="AB551" s="12"/>
      <c r="AC551" s="12"/>
      <c r="AD551" s="13">
        <f>AD552</f>
        <v>803.1</v>
      </c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</row>
    <row r="552" spans="1:50" ht="94.5">
      <c r="A552" s="19" t="s">
        <v>841</v>
      </c>
      <c r="B552" s="11" t="s">
        <v>840</v>
      </c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0" t="s">
        <v>437</v>
      </c>
      <c r="R552" s="11" t="s">
        <v>46</v>
      </c>
      <c r="S552" s="11" t="s">
        <v>246</v>
      </c>
      <c r="T552" s="12"/>
      <c r="U552" s="12"/>
      <c r="V552" s="12"/>
      <c r="W552" s="12"/>
      <c r="X552" s="12"/>
      <c r="Y552" s="12">
        <v>803.1</v>
      </c>
      <c r="Z552" s="12"/>
      <c r="AA552" s="12"/>
      <c r="AB552" s="12"/>
      <c r="AC552" s="12"/>
      <c r="AD552" s="13">
        <v>803.1</v>
      </c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</row>
    <row r="553" spans="1:50" ht="94.5">
      <c r="A553" s="19" t="s">
        <v>842</v>
      </c>
      <c r="B553" s="11" t="s">
        <v>843</v>
      </c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0"/>
      <c r="R553" s="11"/>
      <c r="S553" s="11"/>
      <c r="T553" s="12"/>
      <c r="U553" s="12"/>
      <c r="V553" s="12"/>
      <c r="W553" s="12"/>
      <c r="X553" s="12"/>
      <c r="Y553" s="12">
        <v>53</v>
      </c>
      <c r="Z553" s="12"/>
      <c r="AA553" s="12"/>
      <c r="AB553" s="12"/>
      <c r="AC553" s="12"/>
      <c r="AD553" s="13">
        <f>AD554</f>
        <v>53</v>
      </c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</row>
    <row r="554" spans="1:50" ht="110.25">
      <c r="A554" s="20" t="s">
        <v>844</v>
      </c>
      <c r="B554" s="11" t="s">
        <v>843</v>
      </c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0" t="s">
        <v>437</v>
      </c>
      <c r="R554" s="11" t="s">
        <v>46</v>
      </c>
      <c r="S554" s="11" t="s">
        <v>246</v>
      </c>
      <c r="T554" s="12"/>
      <c r="U554" s="12"/>
      <c r="V554" s="12"/>
      <c r="W554" s="12"/>
      <c r="X554" s="12"/>
      <c r="Y554" s="12">
        <v>53</v>
      </c>
      <c r="Z554" s="12"/>
      <c r="AA554" s="12"/>
      <c r="AB554" s="12"/>
      <c r="AC554" s="12"/>
      <c r="AD554" s="13">
        <v>53</v>
      </c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</row>
    <row r="555" spans="1:50" ht="126">
      <c r="A555" s="20" t="s">
        <v>845</v>
      </c>
      <c r="B555" s="11" t="s">
        <v>846</v>
      </c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0"/>
      <c r="R555" s="11"/>
      <c r="S555" s="11"/>
      <c r="T555" s="12"/>
      <c r="U555" s="12"/>
      <c r="V555" s="12"/>
      <c r="W555" s="12"/>
      <c r="X555" s="12"/>
      <c r="Y555" s="12">
        <v>250</v>
      </c>
      <c r="Z555" s="12"/>
      <c r="AA555" s="12"/>
      <c r="AB555" s="12"/>
      <c r="AC555" s="12"/>
      <c r="AD555" s="13">
        <f>AD556</f>
        <v>250</v>
      </c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</row>
    <row r="556" spans="1:50" ht="141.75">
      <c r="A556" s="20" t="s">
        <v>847</v>
      </c>
      <c r="B556" s="11" t="s">
        <v>846</v>
      </c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0" t="s">
        <v>437</v>
      </c>
      <c r="R556" s="11" t="s">
        <v>704</v>
      </c>
      <c r="S556" s="11" t="s">
        <v>83</v>
      </c>
      <c r="T556" s="12"/>
      <c r="U556" s="12"/>
      <c r="V556" s="12"/>
      <c r="W556" s="12"/>
      <c r="X556" s="12"/>
      <c r="Y556" s="12">
        <v>250</v>
      </c>
      <c r="Z556" s="12"/>
      <c r="AA556" s="12"/>
      <c r="AB556" s="12"/>
      <c r="AC556" s="12"/>
      <c r="AD556" s="13">
        <v>250</v>
      </c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</row>
    <row r="557" spans="1:50" ht="78.75">
      <c r="A557" s="19" t="s">
        <v>848</v>
      </c>
      <c r="B557" s="11" t="s">
        <v>849</v>
      </c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0"/>
      <c r="R557" s="11"/>
      <c r="S557" s="11"/>
      <c r="T557" s="12">
        <v>2248.1</v>
      </c>
      <c r="U557" s="12"/>
      <c r="V557" s="12"/>
      <c r="W557" s="12"/>
      <c r="X557" s="12"/>
      <c r="Y557" s="12">
        <v>456.2</v>
      </c>
      <c r="Z557" s="12"/>
      <c r="AA557" s="12"/>
      <c r="AB557" s="12"/>
      <c r="AC557" s="12"/>
      <c r="AD557" s="13">
        <f>SUM(AD558:AD565)</f>
        <v>2555.9</v>
      </c>
      <c r="AE557" s="5">
        <v>2061.6</v>
      </c>
      <c r="AF557" s="5"/>
      <c r="AG557" s="5"/>
      <c r="AH557" s="5"/>
      <c r="AI557" s="5"/>
      <c r="AJ557" s="5">
        <v>-338.2</v>
      </c>
      <c r="AK557" s="5"/>
      <c r="AL557" s="5"/>
      <c r="AM557" s="5"/>
      <c r="AN557" s="5"/>
      <c r="AO557" s="5">
        <v>2064</v>
      </c>
      <c r="AP557" s="5"/>
      <c r="AQ557" s="5"/>
      <c r="AR557" s="5"/>
      <c r="AS557" s="5"/>
      <c r="AT557" s="5">
        <v>-25</v>
      </c>
      <c r="AU557" s="5"/>
      <c r="AV557" s="5"/>
      <c r="AW557" s="5"/>
      <c r="AX557" s="5"/>
    </row>
    <row r="558" spans="1:50" ht="94.5">
      <c r="A558" s="19" t="s">
        <v>850</v>
      </c>
      <c r="B558" s="11" t="s">
        <v>849</v>
      </c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0" t="s">
        <v>116</v>
      </c>
      <c r="R558" s="11" t="s">
        <v>46</v>
      </c>
      <c r="S558" s="11" t="s">
        <v>232</v>
      </c>
      <c r="T558" s="12">
        <v>591.70000000000005</v>
      </c>
      <c r="U558" s="12"/>
      <c r="V558" s="12"/>
      <c r="W558" s="12"/>
      <c r="X558" s="12"/>
      <c r="Y558" s="12">
        <v>-152.1</v>
      </c>
      <c r="Z558" s="12"/>
      <c r="AA558" s="12"/>
      <c r="AB558" s="12"/>
      <c r="AC558" s="12"/>
      <c r="AD558" s="13">
        <v>408.9</v>
      </c>
      <c r="AE558" s="5">
        <v>465.6</v>
      </c>
      <c r="AF558" s="5"/>
      <c r="AG558" s="5"/>
      <c r="AH558" s="5"/>
      <c r="AI558" s="5"/>
      <c r="AJ558" s="5"/>
      <c r="AK558" s="5"/>
      <c r="AL558" s="5"/>
      <c r="AM558" s="5"/>
      <c r="AN558" s="5"/>
      <c r="AO558" s="5">
        <v>465.6</v>
      </c>
      <c r="AP558" s="5"/>
      <c r="AQ558" s="5"/>
      <c r="AR558" s="5"/>
      <c r="AS558" s="5"/>
      <c r="AT558" s="5"/>
      <c r="AU558" s="5"/>
      <c r="AV558" s="5"/>
      <c r="AW558" s="5"/>
      <c r="AX558" s="5"/>
    </row>
    <row r="559" spans="1:50" ht="110.25">
      <c r="A559" s="20" t="s">
        <v>851</v>
      </c>
      <c r="B559" s="11" t="s">
        <v>849</v>
      </c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0" t="s">
        <v>123</v>
      </c>
      <c r="R559" s="11" t="s">
        <v>46</v>
      </c>
      <c r="S559" s="11" t="s">
        <v>83</v>
      </c>
      <c r="T559" s="12">
        <v>90</v>
      </c>
      <c r="U559" s="12"/>
      <c r="V559" s="12"/>
      <c r="W559" s="12"/>
      <c r="X559" s="12"/>
      <c r="Y559" s="12">
        <v>-65</v>
      </c>
      <c r="Z559" s="12"/>
      <c r="AA559" s="12"/>
      <c r="AB559" s="12"/>
      <c r="AC559" s="12"/>
      <c r="AD559" s="13">
        <v>24.3</v>
      </c>
      <c r="AE559" s="5">
        <v>90</v>
      </c>
      <c r="AF559" s="5"/>
      <c r="AG559" s="5"/>
      <c r="AH559" s="5"/>
      <c r="AI559" s="5"/>
      <c r="AJ559" s="5"/>
      <c r="AK559" s="5"/>
      <c r="AL559" s="5"/>
      <c r="AM559" s="5"/>
      <c r="AN559" s="5"/>
      <c r="AO559" s="5">
        <v>90</v>
      </c>
      <c r="AP559" s="5"/>
      <c r="AQ559" s="5"/>
      <c r="AR559" s="5"/>
      <c r="AS559" s="5"/>
      <c r="AT559" s="5"/>
      <c r="AU559" s="5"/>
      <c r="AV559" s="5"/>
      <c r="AW559" s="5"/>
      <c r="AX559" s="5"/>
    </row>
    <row r="560" spans="1:50" ht="110.25">
      <c r="A560" s="20" t="s">
        <v>851</v>
      </c>
      <c r="B560" s="11" t="s">
        <v>849</v>
      </c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0" t="s">
        <v>123</v>
      </c>
      <c r="R560" s="11" t="s">
        <v>46</v>
      </c>
      <c r="S560" s="11" t="s">
        <v>232</v>
      </c>
      <c r="T560" s="12">
        <v>785.8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3">
        <v>729.7</v>
      </c>
      <c r="AE560" s="5">
        <v>725.4</v>
      </c>
      <c r="AF560" s="5"/>
      <c r="AG560" s="5"/>
      <c r="AH560" s="5"/>
      <c r="AI560" s="5"/>
      <c r="AJ560" s="5"/>
      <c r="AK560" s="5"/>
      <c r="AL560" s="5"/>
      <c r="AM560" s="5"/>
      <c r="AN560" s="5"/>
      <c r="AO560" s="5">
        <v>727.8</v>
      </c>
      <c r="AP560" s="5"/>
      <c r="AQ560" s="5"/>
      <c r="AR560" s="5"/>
      <c r="AS560" s="5"/>
      <c r="AT560" s="5"/>
      <c r="AU560" s="5"/>
      <c r="AV560" s="5"/>
      <c r="AW560" s="5"/>
      <c r="AX560" s="5"/>
    </row>
    <row r="561" spans="1:50" ht="110.25">
      <c r="A561" s="20" t="s">
        <v>851</v>
      </c>
      <c r="B561" s="11" t="s">
        <v>849</v>
      </c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0" t="s">
        <v>123</v>
      </c>
      <c r="R561" s="11" t="s">
        <v>129</v>
      </c>
      <c r="S561" s="11" t="s">
        <v>46</v>
      </c>
      <c r="T561" s="12"/>
      <c r="U561" s="12"/>
      <c r="V561" s="12"/>
      <c r="W561" s="12"/>
      <c r="X561" s="12"/>
      <c r="Y561" s="12">
        <v>57</v>
      </c>
      <c r="Z561" s="12"/>
      <c r="AA561" s="12"/>
      <c r="AB561" s="12"/>
      <c r="AC561" s="12"/>
      <c r="AD561" s="13">
        <v>50</v>
      </c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</row>
    <row r="562" spans="1:50" ht="78.75">
      <c r="A562" s="19" t="s">
        <v>852</v>
      </c>
      <c r="B562" s="11" t="s">
        <v>849</v>
      </c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0" t="s">
        <v>515</v>
      </c>
      <c r="R562" s="11" t="s">
        <v>46</v>
      </c>
      <c r="S562" s="11" t="s">
        <v>232</v>
      </c>
      <c r="T562" s="12">
        <v>749.5</v>
      </c>
      <c r="U562" s="12"/>
      <c r="V562" s="12"/>
      <c r="W562" s="12"/>
      <c r="X562" s="12"/>
      <c r="Y562" s="12">
        <v>-350</v>
      </c>
      <c r="Z562" s="12"/>
      <c r="AA562" s="12"/>
      <c r="AB562" s="12"/>
      <c r="AC562" s="12"/>
      <c r="AD562" s="13">
        <v>345.8</v>
      </c>
      <c r="AE562" s="5">
        <v>749.5</v>
      </c>
      <c r="AF562" s="5"/>
      <c r="AG562" s="5"/>
      <c r="AH562" s="5"/>
      <c r="AI562" s="5"/>
      <c r="AJ562" s="5">
        <v>-338.1</v>
      </c>
      <c r="AK562" s="5"/>
      <c r="AL562" s="5"/>
      <c r="AM562" s="5"/>
      <c r="AN562" s="5"/>
      <c r="AO562" s="5">
        <v>749.5</v>
      </c>
      <c r="AP562" s="5"/>
      <c r="AQ562" s="5"/>
      <c r="AR562" s="5"/>
      <c r="AS562" s="5"/>
      <c r="AT562" s="5">
        <v>-24.9</v>
      </c>
      <c r="AU562" s="5"/>
      <c r="AV562" s="5"/>
      <c r="AW562" s="5"/>
      <c r="AX562" s="5"/>
    </row>
    <row r="563" spans="1:50" ht="78.75">
      <c r="A563" s="19" t="s">
        <v>853</v>
      </c>
      <c r="B563" s="11" t="s">
        <v>849</v>
      </c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0" t="s">
        <v>131</v>
      </c>
      <c r="R563" s="11" t="s">
        <v>82</v>
      </c>
      <c r="S563" s="11" t="s">
        <v>30</v>
      </c>
      <c r="T563" s="12"/>
      <c r="U563" s="12"/>
      <c r="V563" s="12"/>
      <c r="W563" s="12"/>
      <c r="X563" s="12"/>
      <c r="Y563" s="12">
        <v>135.69999999999999</v>
      </c>
      <c r="Z563" s="12"/>
      <c r="AA563" s="12"/>
      <c r="AB563" s="12"/>
      <c r="AC563" s="12"/>
      <c r="AD563" s="13">
        <v>135.69999999999999</v>
      </c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</row>
    <row r="564" spans="1:50" ht="94.5">
      <c r="A564" s="19" t="s">
        <v>854</v>
      </c>
      <c r="B564" s="11" t="s">
        <v>849</v>
      </c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0" t="s">
        <v>133</v>
      </c>
      <c r="R564" s="11" t="s">
        <v>46</v>
      </c>
      <c r="S564" s="11" t="s">
        <v>232</v>
      </c>
      <c r="T564" s="12">
        <v>4.9000000000000004</v>
      </c>
      <c r="U564" s="12"/>
      <c r="V564" s="12"/>
      <c r="W564" s="12"/>
      <c r="X564" s="12"/>
      <c r="Y564" s="12">
        <v>834.1</v>
      </c>
      <c r="Z564" s="12"/>
      <c r="AA564" s="12"/>
      <c r="AB564" s="12"/>
      <c r="AC564" s="12"/>
      <c r="AD564" s="13">
        <v>838.9</v>
      </c>
      <c r="AE564" s="5">
        <v>4.9000000000000004</v>
      </c>
      <c r="AF564" s="5"/>
      <c r="AG564" s="5"/>
      <c r="AH564" s="5"/>
      <c r="AI564" s="5"/>
      <c r="AJ564" s="5"/>
      <c r="AK564" s="5"/>
      <c r="AL564" s="5"/>
      <c r="AM564" s="5"/>
      <c r="AN564" s="5"/>
      <c r="AO564" s="5">
        <v>4.9000000000000004</v>
      </c>
      <c r="AP564" s="5"/>
      <c r="AQ564" s="5"/>
      <c r="AR564" s="5"/>
      <c r="AS564" s="5"/>
      <c r="AT564" s="5"/>
      <c r="AU564" s="5"/>
      <c r="AV564" s="5"/>
      <c r="AW564" s="5"/>
      <c r="AX564" s="5"/>
    </row>
    <row r="565" spans="1:50" ht="94.5">
      <c r="A565" s="19" t="s">
        <v>854</v>
      </c>
      <c r="B565" s="11" t="s">
        <v>849</v>
      </c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0" t="s">
        <v>133</v>
      </c>
      <c r="R565" s="11" t="s">
        <v>129</v>
      </c>
      <c r="S565" s="11" t="s">
        <v>31</v>
      </c>
      <c r="T565" s="12">
        <v>26.1</v>
      </c>
      <c r="U565" s="12"/>
      <c r="V565" s="12"/>
      <c r="W565" s="12"/>
      <c r="X565" s="12"/>
      <c r="Y565" s="12">
        <v>-3.4</v>
      </c>
      <c r="Z565" s="12"/>
      <c r="AA565" s="12"/>
      <c r="AB565" s="12"/>
      <c r="AC565" s="12"/>
      <c r="AD565" s="13">
        <v>22.6</v>
      </c>
      <c r="AE565" s="5">
        <v>26.1</v>
      </c>
      <c r="AF565" s="5"/>
      <c r="AG565" s="5"/>
      <c r="AH565" s="5"/>
      <c r="AI565" s="5"/>
      <c r="AJ565" s="5"/>
      <c r="AK565" s="5"/>
      <c r="AL565" s="5"/>
      <c r="AM565" s="5"/>
      <c r="AN565" s="5"/>
      <c r="AO565" s="5">
        <v>26.1</v>
      </c>
      <c r="AP565" s="5"/>
      <c r="AQ565" s="5"/>
      <c r="AR565" s="5"/>
      <c r="AS565" s="5"/>
      <c r="AT565" s="5"/>
      <c r="AU565" s="5"/>
      <c r="AV565" s="5"/>
      <c r="AW565" s="5"/>
      <c r="AX565" s="5"/>
    </row>
    <row r="566" spans="1:50" ht="17.100000000000001" customHeight="1">
      <c r="A566" s="19" t="s">
        <v>855</v>
      </c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0"/>
      <c r="R566" s="11"/>
      <c r="S566" s="11"/>
      <c r="T566" s="12">
        <v>1352563.6</v>
      </c>
      <c r="U566" s="12">
        <v>78867</v>
      </c>
      <c r="V566" s="12">
        <v>34787.1</v>
      </c>
      <c r="W566" s="12"/>
      <c r="X566" s="12"/>
      <c r="Y566" s="12">
        <v>81880.5</v>
      </c>
      <c r="Z566" s="12">
        <v>-738.9</v>
      </c>
      <c r="AA566" s="12">
        <v>7102.1</v>
      </c>
      <c r="AB566" s="12">
        <v>356.1</v>
      </c>
      <c r="AC566" s="12"/>
      <c r="AD566" s="13">
        <f>AD11+AD46+AD93+AD105+AD217+AD224+AD233+AD259+AD282+AD299+AD349+AD358+AD363+AD367+AD391+AD401+AD405+AD417+AD435+AD443+AD457+AD462+AD467+AD477</f>
        <v>1401731.4999999998</v>
      </c>
      <c r="AE566" s="5">
        <v>1338241.5</v>
      </c>
      <c r="AF566" s="5">
        <v>92038</v>
      </c>
      <c r="AG566" s="5">
        <v>37847.699999999997</v>
      </c>
      <c r="AH566" s="5"/>
      <c r="AI566" s="5"/>
      <c r="AJ566" s="5">
        <v>16118.7</v>
      </c>
      <c r="AK566" s="5">
        <v>-15354.1</v>
      </c>
      <c r="AL566" s="5">
        <v>10310</v>
      </c>
      <c r="AM566" s="5">
        <v>584.20000000000005</v>
      </c>
      <c r="AN566" s="5"/>
      <c r="AO566" s="5">
        <v>1333628.3</v>
      </c>
      <c r="AP566" s="5">
        <v>99687.1</v>
      </c>
      <c r="AQ566" s="5">
        <v>39485.9</v>
      </c>
      <c r="AR566" s="5"/>
      <c r="AS566" s="5"/>
      <c r="AT566" s="5">
        <v>-27773.599999999999</v>
      </c>
      <c r="AU566" s="5">
        <v>-15347.8</v>
      </c>
      <c r="AV566" s="5">
        <v>-313.2</v>
      </c>
      <c r="AW566" s="5"/>
      <c r="AX566" s="5"/>
    </row>
  </sheetData>
  <mergeCells count="42">
    <mergeCell ref="AI8:AI9"/>
    <mergeCell ref="A1:AX1"/>
    <mergeCell ref="A2:AX2"/>
    <mergeCell ref="A3:AX3"/>
    <mergeCell ref="A4:AX4"/>
    <mergeCell ref="AX8:AX9"/>
    <mergeCell ref="A5:AX5"/>
    <mergeCell ref="A8:A9"/>
    <mergeCell ref="T8:T9"/>
    <mergeCell ref="B8:P9"/>
    <mergeCell ref="AG8:AG9"/>
    <mergeCell ref="Y8:Y9"/>
    <mergeCell ref="Q8:Q9"/>
    <mergeCell ref="U8:U9"/>
    <mergeCell ref="S8:S9"/>
    <mergeCell ref="R8:R9"/>
    <mergeCell ref="AT8:AT9"/>
    <mergeCell ref="AR8:AR9"/>
    <mergeCell ref="AS8:AS9"/>
    <mergeCell ref="AM8:AM9"/>
    <mergeCell ref="AQ8:AQ9"/>
    <mergeCell ref="AH8:AH9"/>
    <mergeCell ref="W8:W9"/>
    <mergeCell ref="V8:V9"/>
    <mergeCell ref="X8:X9"/>
    <mergeCell ref="AF8:AF9"/>
    <mergeCell ref="AU8:AU9"/>
    <mergeCell ref="AV8:AV9"/>
    <mergeCell ref="A6:AX6"/>
    <mergeCell ref="AC8:AC9"/>
    <mergeCell ref="AP8:AP9"/>
    <mergeCell ref="Z8:Z9"/>
    <mergeCell ref="AJ8:AJ9"/>
    <mergeCell ref="AB8:AB9"/>
    <mergeCell ref="AL8:AL9"/>
    <mergeCell ref="AA8:AA9"/>
    <mergeCell ref="AN8:AN9"/>
    <mergeCell ref="AE8:AE9"/>
    <mergeCell ref="AK8:AK9"/>
    <mergeCell ref="AW8:AW9"/>
    <mergeCell ref="AO8:AO9"/>
    <mergeCell ref="AD8:AD9"/>
  </mergeCells>
  <pageMargins left="0.5" right="0.39" top="0.18" bottom="0.17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2022-03-30T13:47:58Z</cp:lastPrinted>
  <dcterms:created xsi:type="dcterms:W3CDTF">2021-12-27T05:19:37Z</dcterms:created>
  <dcterms:modified xsi:type="dcterms:W3CDTF">2022-03-30T13:48:22Z</dcterms:modified>
</cp:coreProperties>
</file>