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1"/>
  </bookViews>
  <sheets>
    <sheet name="Лист1" sheetId="1" r:id="rId1"/>
    <sheet name="исполн за 2020" sheetId="4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E22" i="4"/>
  <c r="E24"/>
  <c r="E25"/>
  <c r="E26"/>
  <c r="E28"/>
  <c r="E29"/>
  <c r="E30"/>
  <c r="E31"/>
  <c r="E32"/>
  <c r="E18"/>
  <c r="E19"/>
  <c r="E20"/>
  <c r="E21"/>
  <c r="E16"/>
  <c r="E15"/>
  <c r="E14"/>
  <c r="E13"/>
  <c r="E12"/>
  <c r="E11"/>
  <c r="E10"/>
  <c r="E9"/>
  <c r="E8"/>
  <c r="F17"/>
  <c r="B3"/>
  <c r="B17" l="1"/>
  <c r="B23"/>
  <c r="B7"/>
  <c r="F7" s="1"/>
  <c r="D27"/>
  <c r="C27"/>
  <c r="B27"/>
  <c r="D23"/>
  <c r="C23"/>
  <c r="D17"/>
  <c r="C17"/>
  <c r="D7"/>
  <c r="D6" s="1"/>
  <c r="C7"/>
  <c r="C6" s="1"/>
  <c r="D3"/>
  <c r="C3"/>
  <c r="B6" l="1"/>
  <c r="B1" s="1"/>
  <c r="E7"/>
  <c r="D1"/>
  <c r="D4"/>
  <c r="D5" s="1"/>
  <c r="C1"/>
  <c r="C4"/>
  <c r="C5" s="1"/>
  <c r="B4" l="1"/>
  <c r="B5" s="1"/>
  <c r="E10" i="1"/>
  <c r="E11"/>
  <c r="E12"/>
  <c r="E13"/>
  <c r="E14"/>
  <c r="E15"/>
  <c r="E16"/>
  <c r="E18"/>
  <c r="E19"/>
  <c r="E20"/>
  <c r="E21"/>
  <c r="E23"/>
  <c r="E24"/>
  <c r="E26"/>
  <c r="E27"/>
  <c r="E28"/>
  <c r="E29"/>
  <c r="E30"/>
  <c r="E9"/>
  <c r="E8"/>
  <c r="D3"/>
  <c r="C3"/>
  <c r="B3"/>
  <c r="C22"/>
  <c r="D22"/>
  <c r="C7"/>
  <c r="D7"/>
  <c r="C17"/>
  <c r="D17"/>
  <c r="C25"/>
  <c r="D25"/>
  <c r="B25"/>
  <c r="B22"/>
  <c r="B17"/>
  <c r="B7"/>
  <c r="D6" l="1"/>
  <c r="D4" s="1"/>
  <c r="D5" s="1"/>
  <c r="C6"/>
  <c r="C4" s="1"/>
  <c r="C5" s="1"/>
  <c r="B6"/>
  <c r="B4" s="1"/>
  <c r="B5" s="1"/>
  <c r="D1"/>
  <c r="F7"/>
  <c r="E7"/>
  <c r="B1" l="1"/>
  <c r="C1"/>
</calcChain>
</file>

<file path=xl/sharedStrings.xml><?xml version="1.0" encoding="utf-8"?>
<sst xmlns="http://schemas.openxmlformats.org/spreadsheetml/2006/main" count="50" uniqueCount="26">
  <si>
    <t>Социальные муниципальные программы:</t>
  </si>
  <si>
    <t>1. Развитие образования</t>
  </si>
  <si>
    <t>2. Развитие здравоохранения</t>
  </si>
  <si>
    <t>3. Социальная поддержка граждан</t>
  </si>
  <si>
    <t>4. Доступная среда</t>
  </si>
  <si>
    <t>5. Развитие культуры и туризма</t>
  </si>
  <si>
    <t>6. Развитие физической культуры и спорта</t>
  </si>
  <si>
    <t>7. Молодежь Орловского района</t>
  </si>
  <si>
    <t>8. Поддержка казачьих обществ Орловского района</t>
  </si>
  <si>
    <t>9. Обеспечение доступным и комфортным жильем населения Орловского района</t>
  </si>
  <si>
    <t>Инфраструктурные муниципальные программы:</t>
  </si>
  <si>
    <t>10. Развитие транспортной системы</t>
  </si>
  <si>
    <t>11. Обеспечение качественными жилищно-коммунальными услугами населения Орловского района</t>
  </si>
  <si>
    <t>12. Охрана окружающей среды и рациональное природопользование</t>
  </si>
  <si>
    <t>13. Энергоэффективность и развитие энергетики</t>
  </si>
  <si>
    <t>Поддержка отраслей экономики:</t>
  </si>
  <si>
    <t xml:space="preserve">14. Экономическое развитие </t>
  </si>
  <si>
    <t>15. Развитие сельского хозяйства и регулирование рынков сельскохозяйственной продукции, сырья и продовольствия</t>
  </si>
  <si>
    <t>Иные муниципальные программы:</t>
  </si>
  <si>
    <t>16. Обеспечение общественного порядка и противодействие преступности</t>
  </si>
  <si>
    <t>17. Информационное общество</t>
  </si>
  <si>
    <t>18. Защита населения и территории от чрезвычайных ситуаций, обеспечение пожарной безопасности и безопасности людей на водных объектах</t>
  </si>
  <si>
    <t>19.Муниципальная  политика</t>
  </si>
  <si>
    <t>20. Эффективное управление муниципальными финансами</t>
  </si>
  <si>
    <t xml:space="preserve"> "Комплексное развитие сельских территорий"</t>
  </si>
  <si>
    <t>"Формирование современной городской среды на иерритории Орловского района"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</si>
</sst>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/>
    <xf numFmtId="164" fontId="0" fillId="0" borderId="0" xfId="0" applyNumberFormat="1"/>
    <xf numFmtId="165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view="pageBreakPreview" topLeftCell="A16" zoomScaleSheetLayoutView="100" workbookViewId="0">
      <selection activeCell="A7" sqref="A7:XFD30"/>
    </sheetView>
  </sheetViews>
  <sheetFormatPr defaultRowHeight="15"/>
  <cols>
    <col min="1" max="1" width="80.140625" customWidth="1"/>
  </cols>
  <sheetData>
    <row r="1" spans="1:6">
      <c r="B1">
        <f>B6/B2*100</f>
        <v>98.079800432567126</v>
      </c>
      <c r="C1">
        <f t="shared" ref="C1:D1" si="0">C6/C2*100</f>
        <v>98.036236052549114</v>
      </c>
      <c r="D1">
        <f t="shared" si="0"/>
        <v>98.103731686194351</v>
      </c>
    </row>
    <row r="2" spans="1:6">
      <c r="B2">
        <v>904275.8</v>
      </c>
      <c r="C2">
        <v>894043.3</v>
      </c>
      <c r="D2">
        <v>928834.8</v>
      </c>
    </row>
    <row r="3" spans="1:6">
      <c r="B3">
        <f>1955.4+15408.5</f>
        <v>17363.900000000001</v>
      </c>
      <c r="C3">
        <f>1960.7+15596.2</f>
        <v>17556.900000000001</v>
      </c>
      <c r="D3">
        <f>2012.4+15600.8</f>
        <v>17613.2</v>
      </c>
    </row>
    <row r="4" spans="1:6">
      <c r="B4">
        <f>B6+B3</f>
        <v>904275.79999999993</v>
      </c>
      <c r="C4">
        <f t="shared" ref="C4:D4" si="1">C6+C3</f>
        <v>894043.29999999993</v>
      </c>
      <c r="D4">
        <f t="shared" si="1"/>
        <v>928834.79999999993</v>
      </c>
    </row>
    <row r="5" spans="1:6">
      <c r="B5">
        <f>B2-B4</f>
        <v>0</v>
      </c>
      <c r="C5">
        <f t="shared" ref="C5:D5" si="2">C2-C4</f>
        <v>0</v>
      </c>
      <c r="D5">
        <f t="shared" si="2"/>
        <v>0</v>
      </c>
    </row>
    <row r="6" spans="1:6" ht="15.75" thickBot="1">
      <c r="B6" s="4">
        <f>B7+B17+B22+B25</f>
        <v>886911.89999999991</v>
      </c>
      <c r="C6" s="4">
        <f t="shared" ref="C6:D6" si="3">C7+C17+C22+C25</f>
        <v>876486.39999999991</v>
      </c>
      <c r="D6" s="4">
        <f t="shared" si="3"/>
        <v>911221.6</v>
      </c>
    </row>
    <row r="7" spans="1:6" ht="44.25" customHeight="1" thickBot="1">
      <c r="A7" s="1" t="s">
        <v>0</v>
      </c>
      <c r="B7" s="5">
        <f>B8+B9+B10+B11+B12+B13+B14+B15+B16</f>
        <v>778793.2</v>
      </c>
      <c r="C7" s="5">
        <f t="shared" ref="C7:D7" si="4">C8+C9+C10+C11+C12+C13+C14+C15+C16</f>
        <v>779193.49999999988</v>
      </c>
      <c r="D7" s="5">
        <f t="shared" si="4"/>
        <v>774110</v>
      </c>
      <c r="E7">
        <f>SUM(E8:E30)</f>
        <v>100.00000000000001</v>
      </c>
      <c r="F7">
        <f>B7/B2*100</f>
        <v>86.123415002369839</v>
      </c>
    </row>
    <row r="8" spans="1:6" ht="44.25" customHeight="1" thickBot="1">
      <c r="A8" s="2" t="s">
        <v>1</v>
      </c>
      <c r="B8" s="4">
        <v>431470.9</v>
      </c>
      <c r="C8" s="4">
        <v>410125.4</v>
      </c>
      <c r="D8" s="4">
        <v>415394.4</v>
      </c>
      <c r="E8" s="6">
        <f>B8/886911.9*100</f>
        <v>48.648676379243533</v>
      </c>
    </row>
    <row r="9" spans="1:6" ht="44.25" customHeight="1" thickBot="1">
      <c r="A9" s="2" t="s">
        <v>2</v>
      </c>
      <c r="B9" s="4">
        <v>9474</v>
      </c>
      <c r="C9" s="4">
        <v>9604.7000000000007</v>
      </c>
      <c r="D9" s="4">
        <v>13910.6</v>
      </c>
      <c r="E9" s="6">
        <f>B9/886911.9*100</f>
        <v>1.0682007987490076</v>
      </c>
    </row>
    <row r="10" spans="1:6" ht="44.25" customHeight="1" thickBot="1">
      <c r="A10" s="2" t="s">
        <v>3</v>
      </c>
      <c r="B10" s="4">
        <v>257466.1</v>
      </c>
      <c r="C10" s="4">
        <v>262859.2</v>
      </c>
      <c r="D10" s="4">
        <v>263052.3</v>
      </c>
      <c r="E10" s="6">
        <f t="shared" ref="E10:E30" si="5">B10/886911.9*100</f>
        <v>29.029501126323819</v>
      </c>
    </row>
    <row r="11" spans="1:6" ht="44.25" customHeight="1" thickBot="1">
      <c r="A11" s="2" t="s">
        <v>4</v>
      </c>
      <c r="B11" s="4">
        <v>15.2</v>
      </c>
      <c r="C11" s="4">
        <v>15.2</v>
      </c>
      <c r="D11" s="4">
        <v>15.2</v>
      </c>
      <c r="E11" s="6">
        <f t="shared" si="5"/>
        <v>1.7138117100469617E-3</v>
      </c>
    </row>
    <row r="12" spans="1:6" ht="44.25" customHeight="1" thickBot="1">
      <c r="A12" s="2" t="s">
        <v>5</v>
      </c>
      <c r="B12" s="4">
        <v>57500.9</v>
      </c>
      <c r="C12" s="4">
        <v>73720.7</v>
      </c>
      <c r="D12" s="4">
        <v>58855.6</v>
      </c>
      <c r="E12" s="6">
        <f t="shared" si="5"/>
        <v>6.4832707735683783</v>
      </c>
    </row>
    <row r="13" spans="1:6" ht="44.25" customHeight="1" thickBot="1">
      <c r="A13" s="2" t="s">
        <v>6</v>
      </c>
      <c r="B13" s="4">
        <v>1215</v>
      </c>
      <c r="C13" s="4">
        <v>1217.2</v>
      </c>
      <c r="D13" s="4">
        <v>1230.8</v>
      </c>
      <c r="E13" s="6">
        <f t="shared" si="5"/>
        <v>0.13699218603335911</v>
      </c>
    </row>
    <row r="14" spans="1:6" ht="44.25" customHeight="1" thickBot="1">
      <c r="A14" s="2" t="s">
        <v>7</v>
      </c>
      <c r="B14" s="4">
        <v>266.60000000000002</v>
      </c>
      <c r="C14" s="4">
        <v>266.60000000000002</v>
      </c>
      <c r="D14" s="4">
        <v>266.60000000000002</v>
      </c>
      <c r="E14" s="6">
        <f t="shared" si="5"/>
        <v>3.0059355388060531E-2</v>
      </c>
    </row>
    <row r="15" spans="1:6" ht="44.25" customHeight="1" thickBot="1">
      <c r="A15" s="2" t="s">
        <v>8</v>
      </c>
      <c r="B15" s="4">
        <v>4863.8</v>
      </c>
      <c r="C15" s="4">
        <v>4863.8</v>
      </c>
      <c r="D15" s="4">
        <v>4863.8</v>
      </c>
      <c r="E15" s="6">
        <f t="shared" si="5"/>
        <v>0.54839719706094825</v>
      </c>
    </row>
    <row r="16" spans="1:6" ht="44.25" customHeight="1" thickBot="1">
      <c r="A16" s="2" t="s">
        <v>9</v>
      </c>
      <c r="B16" s="4">
        <v>16520.7</v>
      </c>
      <c r="C16" s="4">
        <v>16520.7</v>
      </c>
      <c r="D16" s="4">
        <v>16520.7</v>
      </c>
      <c r="E16" s="6">
        <f t="shared" si="5"/>
        <v>1.8627216525113712</v>
      </c>
    </row>
    <row r="17" spans="1:5" ht="44.25" customHeight="1" thickBot="1">
      <c r="A17" s="3" t="s">
        <v>10</v>
      </c>
      <c r="B17" s="5">
        <f>B18+B19+B20+B21</f>
        <v>44786.2</v>
      </c>
      <c r="C17" s="5">
        <f t="shared" ref="C17:D17" si="6">C18+C19+C20+C21</f>
        <v>36778.6</v>
      </c>
      <c r="D17" s="5">
        <f t="shared" si="6"/>
        <v>75251.899999999994</v>
      </c>
      <c r="E17" s="6"/>
    </row>
    <row r="18" spans="1:5" ht="44.25" customHeight="1" thickBot="1">
      <c r="A18" s="2" t="s">
        <v>11</v>
      </c>
      <c r="B18" s="4">
        <v>26373.4</v>
      </c>
      <c r="C18" s="4">
        <v>29111.1</v>
      </c>
      <c r="D18" s="4">
        <v>67589.399999999994</v>
      </c>
      <c r="E18" s="6">
        <f t="shared" si="5"/>
        <v>2.9736211680100357</v>
      </c>
    </row>
    <row r="19" spans="1:5" ht="44.25" customHeight="1" thickBot="1">
      <c r="A19" s="2" t="s">
        <v>12</v>
      </c>
      <c r="B19" s="4">
        <v>18170.599999999999</v>
      </c>
      <c r="C19" s="4">
        <v>7430.3</v>
      </c>
      <c r="D19" s="4">
        <v>7430.3</v>
      </c>
      <c r="E19" s="6">
        <f t="shared" si="5"/>
        <v>2.048749148590745</v>
      </c>
    </row>
    <row r="20" spans="1:5" ht="44.25" customHeight="1" thickBot="1">
      <c r="A20" s="2" t="s">
        <v>13</v>
      </c>
      <c r="B20" s="4">
        <v>242.2</v>
      </c>
      <c r="C20" s="4">
        <v>237.2</v>
      </c>
      <c r="D20" s="4">
        <v>232.2</v>
      </c>
      <c r="E20" s="6">
        <f t="shared" si="5"/>
        <v>2.7308236590353561E-2</v>
      </c>
    </row>
    <row r="21" spans="1:5" ht="44.25" customHeight="1" thickBot="1">
      <c r="A21" s="2" t="s">
        <v>14</v>
      </c>
      <c r="B21" s="4">
        <v>0</v>
      </c>
      <c r="C21" s="4">
        <v>0</v>
      </c>
      <c r="D21" s="4">
        <v>0</v>
      </c>
      <c r="E21" s="6">
        <f t="shared" si="5"/>
        <v>0</v>
      </c>
    </row>
    <row r="22" spans="1:5" ht="44.25" customHeight="1" thickBot="1">
      <c r="A22" s="3" t="s">
        <v>15</v>
      </c>
      <c r="B22" s="5">
        <f>B23+B24</f>
        <v>12380.6</v>
      </c>
      <c r="C22" s="5">
        <f t="shared" ref="C22:D22" si="7">C23+C24</f>
        <v>8924.5</v>
      </c>
      <c r="D22" s="5">
        <f t="shared" si="7"/>
        <v>8924.5</v>
      </c>
      <c r="E22" s="6"/>
    </row>
    <row r="23" spans="1:5" ht="44.25" customHeight="1" thickBot="1">
      <c r="A23" s="2" t="s">
        <v>16</v>
      </c>
      <c r="B23" s="4">
        <v>515</v>
      </c>
      <c r="C23" s="4">
        <v>515</v>
      </c>
      <c r="D23" s="4">
        <v>515</v>
      </c>
      <c r="E23" s="6">
        <f t="shared" si="5"/>
        <v>5.8066646754880616E-2</v>
      </c>
    </row>
    <row r="24" spans="1:5" ht="44.25" customHeight="1" thickBot="1">
      <c r="A24" s="2" t="s">
        <v>17</v>
      </c>
      <c r="B24" s="4">
        <v>11865.6</v>
      </c>
      <c r="C24" s="4">
        <v>8409.5</v>
      </c>
      <c r="D24" s="4">
        <v>8409.5</v>
      </c>
      <c r="E24" s="6">
        <f t="shared" si="5"/>
        <v>1.3378555412324493</v>
      </c>
    </row>
    <row r="25" spans="1:5" ht="44.25" customHeight="1" thickBot="1">
      <c r="A25" s="3" t="s">
        <v>18</v>
      </c>
      <c r="B25" s="5">
        <f>B26+B27+B28+B29+B30</f>
        <v>50951.900000000009</v>
      </c>
      <c r="C25" s="5">
        <f t="shared" ref="C25:D25" si="8">C26+C27+C28+C29+C30</f>
        <v>51589.8</v>
      </c>
      <c r="D25" s="5">
        <f t="shared" si="8"/>
        <v>52935.200000000004</v>
      </c>
      <c r="E25" s="6"/>
    </row>
    <row r="26" spans="1:5" ht="44.25" customHeight="1" thickBot="1">
      <c r="A26" s="2" t="s">
        <v>19</v>
      </c>
      <c r="B26" s="4">
        <v>173</v>
      </c>
      <c r="C26" s="4">
        <v>173</v>
      </c>
      <c r="D26" s="4">
        <v>173</v>
      </c>
      <c r="E26" s="6">
        <f t="shared" si="5"/>
        <v>1.9505883278823972E-2</v>
      </c>
    </row>
    <row r="27" spans="1:5" ht="44.25" customHeight="1" thickBot="1">
      <c r="A27" s="2" t="s">
        <v>20</v>
      </c>
      <c r="B27" s="4">
        <v>4779</v>
      </c>
      <c r="C27" s="4">
        <v>4858.7</v>
      </c>
      <c r="D27" s="4">
        <v>5123.3</v>
      </c>
      <c r="E27" s="6">
        <f t="shared" si="5"/>
        <v>0.53883593173121247</v>
      </c>
    </row>
    <row r="28" spans="1:5" ht="44.25" customHeight="1" thickBot="1">
      <c r="A28" s="2" t="s">
        <v>21</v>
      </c>
      <c r="B28" s="4">
        <v>6775.7</v>
      </c>
      <c r="C28" s="4">
        <v>6870.3</v>
      </c>
      <c r="D28" s="4">
        <v>7262.5</v>
      </c>
      <c r="E28" s="6">
        <f t="shared" si="5"/>
        <v>0.76396539498455263</v>
      </c>
    </row>
    <row r="29" spans="1:5" ht="44.25" customHeight="1" thickBot="1">
      <c r="A29" s="2" t="s">
        <v>22</v>
      </c>
      <c r="B29" s="4">
        <v>30361.4</v>
      </c>
      <c r="C29" s="4">
        <v>30817.5</v>
      </c>
      <c r="D29" s="4">
        <v>31293</v>
      </c>
      <c r="E29" s="6">
        <f t="shared" si="5"/>
        <v>3.4232712403565682</v>
      </c>
    </row>
    <row r="30" spans="1:5" ht="44.25" customHeight="1" thickBot="1">
      <c r="A30" s="2" t="s">
        <v>23</v>
      </c>
      <c r="B30" s="4">
        <v>8862.7999999999993</v>
      </c>
      <c r="C30" s="4">
        <v>8870.2999999999993</v>
      </c>
      <c r="D30" s="4">
        <v>9083.4</v>
      </c>
      <c r="E30" s="6">
        <f t="shared" si="5"/>
        <v>0.99928752788185604</v>
      </c>
    </row>
  </sheetData>
  <pageMargins left="0.28000000000000003" right="0.18" top="0.19" bottom="0.18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tabSelected="1" view="pageBreakPreview" topLeftCell="A17" zoomScaleSheetLayoutView="100" workbookViewId="0">
      <selection activeCell="F17" sqref="F17"/>
    </sheetView>
  </sheetViews>
  <sheetFormatPr defaultRowHeight="15"/>
  <cols>
    <col min="1" max="1" width="80.140625" customWidth="1"/>
    <col min="2" max="2" width="24.85546875" customWidth="1"/>
    <col min="3" max="4" width="0" hidden="1" customWidth="1"/>
  </cols>
  <sheetData>
    <row r="1" spans="1:6">
      <c r="B1">
        <f>B6/B2*100</f>
        <v>93.760423404024436</v>
      </c>
      <c r="C1">
        <f t="shared" ref="C1:D1" si="0">C6/C2*100</f>
        <v>98.036236052549114</v>
      </c>
      <c r="D1">
        <f t="shared" si="0"/>
        <v>98.103731686194351</v>
      </c>
    </row>
    <row r="2" spans="1:6">
      <c r="B2">
        <v>1263322.8999999999</v>
      </c>
      <c r="C2">
        <v>894043.3</v>
      </c>
      <c r="D2">
        <v>928834.8</v>
      </c>
    </row>
    <row r="3" spans="1:6">
      <c r="B3">
        <f>2118.8+76707.2</f>
        <v>78826</v>
      </c>
      <c r="C3">
        <f>1960.7+15596.2</f>
        <v>17556.900000000001</v>
      </c>
      <c r="D3">
        <f>2012.4+15600.8</f>
        <v>17613.2</v>
      </c>
    </row>
    <row r="4" spans="1:6">
      <c r="B4">
        <f>B6+B3</f>
        <v>1263322.9000000001</v>
      </c>
      <c r="C4">
        <f t="shared" ref="C4:D4" si="1">C6+C3</f>
        <v>894043.29999999993</v>
      </c>
      <c r="D4">
        <f t="shared" si="1"/>
        <v>928834.79999999993</v>
      </c>
    </row>
    <row r="5" spans="1:6">
      <c r="B5">
        <f>B2-B4</f>
        <v>0</v>
      </c>
      <c r="C5">
        <f t="shared" ref="C5:D5" si="2">C2-C4</f>
        <v>0</v>
      </c>
      <c r="D5">
        <f t="shared" si="2"/>
        <v>0</v>
      </c>
    </row>
    <row r="6" spans="1:6" ht="15.75" thickBot="1">
      <c r="B6" s="7">
        <f>B7+B17+B23+B27</f>
        <v>1184496.9000000001</v>
      </c>
      <c r="C6" s="4">
        <f t="shared" ref="C6:D6" si="3">C7+C17+C23+C27</f>
        <v>876486.39999999991</v>
      </c>
      <c r="D6" s="4">
        <f t="shared" si="3"/>
        <v>911221.6</v>
      </c>
    </row>
    <row r="7" spans="1:6" ht="44.25" customHeight="1" thickBot="1">
      <c r="A7" s="1" t="s">
        <v>0</v>
      </c>
      <c r="B7" s="5">
        <f>B8+B9+B10+B11+B12+B13+B14+B15+B16</f>
        <v>1061632.6000000001</v>
      </c>
      <c r="C7" s="5">
        <f t="shared" ref="C7:D7" si="4">C8+C9+C10+C11+C12+C13+C14+C15+C16</f>
        <v>779193.49999999988</v>
      </c>
      <c r="D7" s="5">
        <f t="shared" si="4"/>
        <v>774110</v>
      </c>
      <c r="E7">
        <f>SUM(E8:E32)</f>
        <v>100</v>
      </c>
      <c r="F7">
        <f>B7/B2*100</f>
        <v>84.034936752907768</v>
      </c>
    </row>
    <row r="8" spans="1:6" ht="44.25" customHeight="1" thickBot="1">
      <c r="A8" s="2" t="s">
        <v>1</v>
      </c>
      <c r="B8" s="4">
        <v>526388.1</v>
      </c>
      <c r="C8" s="4">
        <v>410125.4</v>
      </c>
      <c r="D8" s="4">
        <v>415394.4</v>
      </c>
      <c r="E8" s="6">
        <f>B8/1184496.9*100</f>
        <v>44.439803937013259</v>
      </c>
    </row>
    <row r="9" spans="1:6" ht="44.25" customHeight="1" thickBot="1">
      <c r="A9" s="2" t="s">
        <v>2</v>
      </c>
      <c r="B9" s="4">
        <v>39582.800000000003</v>
      </c>
      <c r="C9" s="4">
        <v>9604.7000000000007</v>
      </c>
      <c r="D9" s="4">
        <v>13910.6</v>
      </c>
      <c r="E9" s="6">
        <f>B9/1184496.9*100</f>
        <v>3.3417394338474002</v>
      </c>
    </row>
    <row r="10" spans="1:6" ht="44.25" customHeight="1" thickBot="1">
      <c r="A10" s="2" t="s">
        <v>3</v>
      </c>
      <c r="B10" s="4">
        <v>406197.6</v>
      </c>
      <c r="C10" s="4">
        <v>262859.2</v>
      </c>
      <c r="D10" s="4">
        <v>263052.3</v>
      </c>
      <c r="E10" s="6">
        <f>B10/1184496.9*100</f>
        <v>34.292837744024489</v>
      </c>
    </row>
    <row r="11" spans="1:6" ht="44.25" customHeight="1" thickBot="1">
      <c r="A11" s="2" t="s">
        <v>4</v>
      </c>
      <c r="B11" s="4">
        <v>291.5</v>
      </c>
      <c r="C11" s="4">
        <v>15.2</v>
      </c>
      <c r="D11" s="4">
        <v>15.2</v>
      </c>
      <c r="E11" s="6">
        <f>B11/1184496.9*100</f>
        <v>2.4609604296980434E-2</v>
      </c>
    </row>
    <row r="12" spans="1:6" ht="44.25" customHeight="1" thickBot="1">
      <c r="A12" s="2" t="s">
        <v>5</v>
      </c>
      <c r="B12" s="4">
        <v>63166.400000000001</v>
      </c>
      <c r="C12" s="4">
        <v>73720.7</v>
      </c>
      <c r="D12" s="4">
        <v>58855.6</v>
      </c>
      <c r="E12" s="6">
        <f>B12/1184496.9*100</f>
        <v>5.3327619515086955</v>
      </c>
    </row>
    <row r="13" spans="1:6" ht="44.25" customHeight="1" thickBot="1">
      <c r="A13" s="2" t="s">
        <v>6</v>
      </c>
      <c r="B13" s="4">
        <v>671.9</v>
      </c>
      <c r="C13" s="4">
        <v>1217.2</v>
      </c>
      <c r="D13" s="4">
        <v>1230.8</v>
      </c>
      <c r="E13" s="6">
        <f>B13/1184496.9*100</f>
        <v>5.6724504724326427E-2</v>
      </c>
    </row>
    <row r="14" spans="1:6" ht="44.25" customHeight="1" thickBot="1">
      <c r="A14" s="2" t="s">
        <v>7</v>
      </c>
      <c r="B14" s="4">
        <v>193.5</v>
      </c>
      <c r="C14" s="4">
        <v>266.60000000000002</v>
      </c>
      <c r="D14" s="4">
        <v>266.60000000000002</v>
      </c>
      <c r="E14" s="6">
        <f>B14/1184496.9*100</f>
        <v>1.6336049507601078E-2</v>
      </c>
    </row>
    <row r="15" spans="1:6" ht="44.25" customHeight="1" thickBot="1">
      <c r="A15" s="2" t="s">
        <v>8</v>
      </c>
      <c r="B15" s="4">
        <v>6059.7</v>
      </c>
      <c r="C15" s="4">
        <v>4863.8</v>
      </c>
      <c r="D15" s="4">
        <v>4863.8</v>
      </c>
      <c r="E15" s="6">
        <f>B15/1184496.9*100</f>
        <v>0.51158428527757227</v>
      </c>
    </row>
    <row r="16" spans="1:6" ht="44.25" customHeight="1" thickBot="1">
      <c r="A16" s="2" t="s">
        <v>9</v>
      </c>
      <c r="B16" s="4">
        <v>19081.099999999999</v>
      </c>
      <c r="C16" s="4">
        <v>16520.7</v>
      </c>
      <c r="D16" s="4">
        <v>16520.7</v>
      </c>
      <c r="E16" s="6">
        <f>B16/1184496.9*100</f>
        <v>1.6109033295063924</v>
      </c>
    </row>
    <row r="17" spans="1:6" ht="44.25" customHeight="1" thickBot="1">
      <c r="A17" s="3" t="s">
        <v>10</v>
      </c>
      <c r="B17" s="5">
        <f>B18+B19+B20+B21+B22</f>
        <v>63427.5</v>
      </c>
      <c r="C17" s="5">
        <f t="shared" ref="C17:D17" si="5">C18+C19+C20+C21</f>
        <v>36778.6</v>
      </c>
      <c r="D17" s="5">
        <f t="shared" si="5"/>
        <v>75251.899999999994</v>
      </c>
      <c r="E17" s="6"/>
      <c r="F17">
        <f>B17/B6*100</f>
        <v>5.3548050653403987</v>
      </c>
    </row>
    <row r="18" spans="1:6" ht="44.25" customHeight="1" thickBot="1">
      <c r="A18" s="2" t="s">
        <v>11</v>
      </c>
      <c r="B18" s="4">
        <v>36803.599999999999</v>
      </c>
      <c r="C18" s="4">
        <v>29111.1</v>
      </c>
      <c r="D18" s="4">
        <v>67589.399999999994</v>
      </c>
      <c r="E18" s="6">
        <f t="shared" ref="E18:E32" si="6">B18/1184496.9*100</f>
        <v>3.1071081739428781</v>
      </c>
    </row>
    <row r="19" spans="1:6" ht="44.25" customHeight="1" thickBot="1">
      <c r="A19" s="2" t="s">
        <v>12</v>
      </c>
      <c r="B19" s="4">
        <v>11525.9</v>
      </c>
      <c r="C19" s="4">
        <v>7430.3</v>
      </c>
      <c r="D19" s="4">
        <v>7430.3</v>
      </c>
      <c r="E19" s="6">
        <f t="shared" si="6"/>
        <v>0.97306290966232178</v>
      </c>
    </row>
    <row r="20" spans="1:6" ht="44.25" customHeight="1" thickBot="1">
      <c r="A20" s="2" t="s">
        <v>13</v>
      </c>
      <c r="B20" s="4">
        <v>319.3</v>
      </c>
      <c r="C20" s="4">
        <v>237.2</v>
      </c>
      <c r="D20" s="4">
        <v>232.2</v>
      </c>
      <c r="E20" s="6">
        <f t="shared" si="6"/>
        <v>2.6956592288253357E-2</v>
      </c>
    </row>
    <row r="21" spans="1:6" ht="44.25" customHeight="1" thickBot="1">
      <c r="A21" s="2" t="s">
        <v>14</v>
      </c>
      <c r="B21" s="4">
        <v>581.20000000000005</v>
      </c>
      <c r="C21" s="4">
        <v>0</v>
      </c>
      <c r="D21" s="4">
        <v>0</v>
      </c>
      <c r="E21" s="6">
        <f t="shared" si="6"/>
        <v>4.9067245342727377E-2</v>
      </c>
    </row>
    <row r="22" spans="1:6" ht="44.25" customHeight="1" thickBot="1">
      <c r="A22" s="2" t="s">
        <v>25</v>
      </c>
      <c r="B22" s="4">
        <v>14197.5</v>
      </c>
      <c r="C22" s="4"/>
      <c r="D22" s="4"/>
      <c r="E22" s="6">
        <f t="shared" si="6"/>
        <v>1.1986101441042185</v>
      </c>
    </row>
    <row r="23" spans="1:6" ht="44.25" customHeight="1" thickBot="1">
      <c r="A23" s="3" t="s">
        <v>15</v>
      </c>
      <c r="B23" s="5">
        <f>B24+B25+B26</f>
        <v>3447</v>
      </c>
      <c r="C23" s="5">
        <f t="shared" ref="C23:D23" si="7">C24+C25</f>
        <v>8924.5</v>
      </c>
      <c r="D23" s="5">
        <f t="shared" si="7"/>
        <v>8924.5</v>
      </c>
      <c r="E23" s="6"/>
    </row>
    <row r="24" spans="1:6" ht="44.25" customHeight="1" thickBot="1">
      <c r="A24" s="2" t="s">
        <v>16</v>
      </c>
      <c r="B24" s="4">
        <v>25</v>
      </c>
      <c r="C24" s="4">
        <v>515</v>
      </c>
      <c r="D24" s="4">
        <v>515</v>
      </c>
      <c r="E24" s="6">
        <f t="shared" si="6"/>
        <v>2.1106007115763662E-3</v>
      </c>
    </row>
    <row r="25" spans="1:6" ht="44.25" customHeight="1" thickBot="1">
      <c r="A25" s="2" t="s">
        <v>17</v>
      </c>
      <c r="B25" s="4">
        <v>3198.3</v>
      </c>
      <c r="C25" s="4">
        <v>8409.5</v>
      </c>
      <c r="D25" s="4">
        <v>8409.5</v>
      </c>
      <c r="E25" s="6">
        <f t="shared" si="6"/>
        <v>0.27001337023338773</v>
      </c>
    </row>
    <row r="26" spans="1:6" ht="44.25" customHeight="1" thickBot="1">
      <c r="A26" s="2" t="s">
        <v>24</v>
      </c>
      <c r="B26" s="4">
        <v>223.7</v>
      </c>
      <c r="C26" s="4"/>
      <c r="D26" s="4"/>
      <c r="E26" s="6">
        <f t="shared" si="6"/>
        <v>1.8885655167185326E-2</v>
      </c>
    </row>
    <row r="27" spans="1:6" ht="44.25" customHeight="1" thickBot="1">
      <c r="A27" s="3" t="s">
        <v>18</v>
      </c>
      <c r="B27" s="5">
        <f>B28+B29+B30+B31+B32</f>
        <v>55989.8</v>
      </c>
      <c r="C27" s="5">
        <f t="shared" ref="C27:D27" si="8">C28+C29+C30+C31+C32</f>
        <v>51589.8</v>
      </c>
      <c r="D27" s="5">
        <f t="shared" si="8"/>
        <v>52935.200000000004</v>
      </c>
      <c r="E27" s="6"/>
    </row>
    <row r="28" spans="1:6" ht="44.25" customHeight="1" thickBot="1">
      <c r="A28" s="2" t="s">
        <v>19</v>
      </c>
      <c r="B28" s="4">
        <v>259.3</v>
      </c>
      <c r="C28" s="4">
        <v>173</v>
      </c>
      <c r="D28" s="4">
        <v>173</v>
      </c>
      <c r="E28" s="6">
        <f t="shared" si="6"/>
        <v>2.1891150580470073E-2</v>
      </c>
    </row>
    <row r="29" spans="1:6" ht="44.25" customHeight="1" thickBot="1">
      <c r="A29" s="2" t="s">
        <v>20</v>
      </c>
      <c r="B29" s="4">
        <v>6328.6</v>
      </c>
      <c r="C29" s="4">
        <v>4858.7</v>
      </c>
      <c r="D29" s="4">
        <v>5123.3</v>
      </c>
      <c r="E29" s="6">
        <f t="shared" si="6"/>
        <v>0.53428590653128771</v>
      </c>
    </row>
    <row r="30" spans="1:6" ht="44.25" customHeight="1" thickBot="1">
      <c r="A30" s="2" t="s">
        <v>21</v>
      </c>
      <c r="B30" s="4">
        <v>8000.6</v>
      </c>
      <c r="C30" s="4">
        <v>6870.3</v>
      </c>
      <c r="D30" s="4">
        <v>7262.5</v>
      </c>
      <c r="E30" s="6">
        <f t="shared" si="6"/>
        <v>0.67544288212151515</v>
      </c>
    </row>
    <row r="31" spans="1:6" ht="44.25" customHeight="1" thickBot="1">
      <c r="A31" s="2" t="s">
        <v>22</v>
      </c>
      <c r="B31" s="4">
        <v>33281</v>
      </c>
      <c r="C31" s="4">
        <v>30817.5</v>
      </c>
      <c r="D31" s="4">
        <v>31293</v>
      </c>
      <c r="E31" s="6">
        <f t="shared" si="6"/>
        <v>2.8097160912789221</v>
      </c>
    </row>
    <row r="32" spans="1:6" ht="44.25" customHeight="1" thickBot="1">
      <c r="A32" s="2" t="s">
        <v>23</v>
      </c>
      <c r="B32" s="4">
        <v>8120.3</v>
      </c>
      <c r="C32" s="4">
        <v>8870.2999999999993</v>
      </c>
      <c r="D32" s="4">
        <v>9083.4</v>
      </c>
      <c r="E32" s="6">
        <f t="shared" si="6"/>
        <v>0.68554843832854284</v>
      </c>
    </row>
  </sheetData>
  <pageMargins left="0.28000000000000003" right="0.18" top="0.19" bottom="0.18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исполн за 2020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2021-03-30T09:00:20Z</cp:lastPrinted>
  <dcterms:created xsi:type="dcterms:W3CDTF">2016-11-28T10:58:00Z</dcterms:created>
  <dcterms:modified xsi:type="dcterms:W3CDTF">2021-03-30T10:45:28Z</dcterms:modified>
</cp:coreProperties>
</file>